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risecloud-my.sharepoint.com/personal/susanne_zimmergren_ri_se/Documents/Allt i min nya tjänst/cirkularietet.se/Uppdatering och nyhetsbrev januari 2022/"/>
    </mc:Choice>
  </mc:AlternateContent>
  <xr:revisionPtr revIDLastSave="753" documentId="8_{9C5F6587-7C97-4FCC-8E1A-C4662E3EC819}" xr6:coauthVersionLast="47" xr6:coauthVersionMax="47" xr10:uidLastSave="{645FC1F8-EFD7-468D-B333-5A472EDCBCC5}"/>
  <bookViews>
    <workbookView xWindow="-120" yWindow="-120" windowWidth="38640" windowHeight="21240" firstSheet="1" activeTab="10" xr2:uid="{A0E4DECD-5C3C-409C-9C44-E2FDE4CB39C4}"/>
  </bookViews>
  <sheets>
    <sheet name="Översikt" sheetId="11" r:id="rId1"/>
    <sheet name="Klimatdatabas för möbler" sheetId="1" r:id="rId2"/>
    <sheet name="Metod" sheetId="12" r:id="rId3"/>
    <sheet name="Instruktioner" sheetId="2" r:id="rId4"/>
    <sheet name="Analys" sheetId="8" r:id="rId5"/>
    <sheet name="EPDer stol" sheetId="3" r:id="rId6"/>
    <sheet name="EPDer fåtölj" sheetId="4" r:id="rId7"/>
    <sheet name="EPDer soffa" sheetId="5" r:id="rId8"/>
    <sheet name="EPDer bord" sheetId="6" r:id="rId9"/>
    <sheet name="EPDer utemöbler" sheetId="7" r:id="rId10"/>
    <sheet name="EPDer förvaring" sheetId="9" r:id="rId11"/>
  </sheets>
  <externalReferences>
    <externalReference r:id="rId1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0" i="1" l="1"/>
  <c r="E50" i="1"/>
  <c r="G64" i="1"/>
  <c r="F64" i="1"/>
  <c r="E64" i="1"/>
  <c r="G62" i="1"/>
  <c r="F62" i="1"/>
  <c r="E62" i="1"/>
  <c r="G60" i="1"/>
  <c r="F60" i="1"/>
  <c r="E60" i="1"/>
  <c r="F53" i="1"/>
  <c r="E53" i="1"/>
  <c r="L48" i="1"/>
  <c r="K48" i="1"/>
  <c r="J48" i="1"/>
  <c r="L47" i="1"/>
  <c r="K47" i="1"/>
  <c r="J47" i="1"/>
  <c r="H47" i="1"/>
  <c r="G47" i="1"/>
  <c r="F47" i="1"/>
  <c r="E47" i="1"/>
  <c r="J45" i="1"/>
  <c r="W44" i="1"/>
  <c r="V44" i="1"/>
  <c r="U44" i="1"/>
  <c r="T44" i="1"/>
  <c r="L44" i="1"/>
  <c r="K44" i="1"/>
  <c r="J44" i="1"/>
  <c r="G44" i="1"/>
  <c r="J42" i="1"/>
  <c r="L41" i="1"/>
  <c r="K41" i="1"/>
  <c r="J41" i="1"/>
  <c r="J40" i="1"/>
  <c r="G40" i="1"/>
  <c r="F40" i="1"/>
  <c r="E40" i="1"/>
  <c r="L38" i="1"/>
  <c r="K38" i="1"/>
  <c r="J38" i="1"/>
  <c r="W37" i="1"/>
  <c r="V37" i="1"/>
  <c r="U37" i="1"/>
  <c r="T37" i="1"/>
  <c r="L37" i="1"/>
  <c r="K37" i="1"/>
  <c r="J37" i="1"/>
  <c r="G37" i="1"/>
  <c r="F37" i="1"/>
  <c r="E37" i="1"/>
  <c r="Q35" i="1"/>
  <c r="P35" i="1"/>
  <c r="O35" i="1"/>
  <c r="N35" i="1"/>
  <c r="Q34" i="1"/>
  <c r="P34" i="1"/>
  <c r="K34" i="1" s="1"/>
  <c r="O34" i="1"/>
  <c r="N34" i="1"/>
  <c r="L33" i="1"/>
  <c r="K33" i="1"/>
  <c r="J33" i="1"/>
  <c r="G33" i="1"/>
  <c r="Q31" i="1"/>
  <c r="P31" i="1"/>
  <c r="O31" i="1"/>
  <c r="N31" i="1"/>
  <c r="Q30" i="1"/>
  <c r="P30" i="1"/>
  <c r="O30" i="1"/>
  <c r="N30" i="1"/>
  <c r="L30" i="1"/>
  <c r="L29" i="1"/>
  <c r="K29" i="1"/>
  <c r="J29" i="1"/>
  <c r="G27" i="1"/>
  <c r="F27" i="1"/>
  <c r="E27" i="1"/>
  <c r="D27" i="1"/>
  <c r="L25" i="1"/>
  <c r="K25" i="1"/>
  <c r="J25" i="1"/>
  <c r="I25" i="1"/>
  <c r="L24" i="1"/>
  <c r="K24" i="1"/>
  <c r="J24" i="1"/>
  <c r="I24" i="1"/>
  <c r="G24" i="1"/>
  <c r="L22" i="1"/>
  <c r="K22" i="1"/>
  <c r="J22" i="1"/>
  <c r="I22" i="1"/>
  <c r="L21" i="1"/>
  <c r="K21" i="1"/>
  <c r="J21" i="1"/>
  <c r="I21" i="1"/>
  <c r="G21" i="1"/>
  <c r="K15" i="1"/>
  <c r="J15" i="1"/>
  <c r="I15" i="1"/>
  <c r="Q14" i="1"/>
  <c r="P14" i="1"/>
  <c r="O14" i="1"/>
  <c r="N14" i="1"/>
  <c r="W13" i="1"/>
  <c r="V13" i="1"/>
  <c r="U13" i="1"/>
  <c r="T13" i="1"/>
  <c r="Q13" i="1"/>
  <c r="P13" i="1"/>
  <c r="O13" i="1"/>
  <c r="N13" i="1"/>
  <c r="L12" i="1"/>
  <c r="K12" i="1"/>
  <c r="J12" i="1"/>
  <c r="I12" i="1"/>
  <c r="L10" i="1"/>
  <c r="K10" i="1"/>
  <c r="J10" i="1"/>
  <c r="I10" i="1"/>
  <c r="L9" i="1"/>
  <c r="K9" i="1"/>
  <c r="J9" i="1"/>
  <c r="I9" i="1"/>
  <c r="L8" i="1"/>
  <c r="K8" i="1"/>
  <c r="J8" i="1"/>
  <c r="I8" i="1"/>
  <c r="F8" i="1"/>
  <c r="E8" i="1"/>
  <c r="J6" i="1"/>
  <c r="L5" i="1"/>
  <c r="K5" i="1"/>
  <c r="J5" i="1"/>
  <c r="W4" i="1"/>
  <c r="V4" i="1"/>
  <c r="U4" i="1"/>
  <c r="T4" i="1"/>
  <c r="Q4" i="1"/>
  <c r="P4" i="1"/>
  <c r="O4" i="1"/>
  <c r="N4" i="1"/>
  <c r="W3" i="1"/>
  <c r="V3" i="1"/>
  <c r="U3" i="1"/>
  <c r="T3" i="1"/>
  <c r="Q3" i="1"/>
  <c r="P3" i="1"/>
  <c r="O3" i="1"/>
  <c r="N3" i="1"/>
  <c r="L3" i="1"/>
  <c r="E44" i="1" l="1"/>
  <c r="J30" i="1"/>
  <c r="E29" i="1" s="1"/>
  <c r="K30" i="1"/>
  <c r="F29" i="1" s="1"/>
  <c r="J3" i="1"/>
  <c r="E3" i="1" s="1"/>
  <c r="K3" i="1"/>
  <c r="F3" i="1" s="1"/>
  <c r="J13" i="1"/>
  <c r="E12" i="1" s="1"/>
  <c r="K13" i="1"/>
  <c r="F12" i="1" s="1"/>
  <c r="E24" i="1"/>
  <c r="F24" i="1"/>
  <c r="F33" i="1"/>
  <c r="E21" i="1"/>
  <c r="F44" i="1"/>
  <c r="F21" i="1"/>
  <c r="J34" i="1"/>
  <c r="E33" i="1" s="1"/>
  <c r="B21" i="1" l="1"/>
  <c r="B29" i="1"/>
  <c r="B3" i="1"/>
</calcChain>
</file>

<file path=xl/sharedStrings.xml><?xml version="1.0" encoding="utf-8"?>
<sst xmlns="http://schemas.openxmlformats.org/spreadsheetml/2006/main" count="736" uniqueCount="448">
  <si>
    <t>Möbelkategori</t>
  </si>
  <si>
    <t>kg CO2 eq.</t>
  </si>
  <si>
    <t>Typ</t>
  </si>
  <si>
    <t>Antal dataset</t>
  </si>
  <si>
    <t>Typisk möbeldesign inom verksamheten</t>
  </si>
  <si>
    <t>Komponenter</t>
  </si>
  <si>
    <t>Medelvärde</t>
  </si>
  <si>
    <t>Median</t>
  </si>
  <si>
    <t>Intervall</t>
  </si>
  <si>
    <t>Stol</t>
  </si>
  <si>
    <r>
      <t xml:space="preserve">Kontorsstolar:                          </t>
    </r>
    <r>
      <rPr>
        <sz val="11"/>
        <color theme="1"/>
        <rFont val="Calibri"/>
        <family val="2"/>
        <scheme val="minor"/>
      </rPr>
      <t>arbetsstolar för kontor              (klädda och stoppade)</t>
    </r>
  </si>
  <si>
    <t>10 (3)</t>
  </si>
  <si>
    <t>48-126</t>
  </si>
  <si>
    <t>"Klassisk" kontorsstol</t>
  </si>
  <si>
    <t>6 (2)</t>
  </si>
  <si>
    <t>Med nackstöd</t>
  </si>
  <si>
    <t>Armstöd för kontorsstol</t>
  </si>
  <si>
    <t>Utan nackstöd</t>
  </si>
  <si>
    <t>Nackstöd för kontorsstol</t>
  </si>
  <si>
    <t>Mesh-rygg</t>
  </si>
  <si>
    <t>3</t>
  </si>
  <si>
    <t>N/A</t>
  </si>
  <si>
    <t>Sadelsits</t>
  </si>
  <si>
    <t>1</t>
  </si>
  <si>
    <r>
      <t>Konferensstol:</t>
    </r>
    <r>
      <rPr>
        <sz val="11"/>
        <color theme="1"/>
        <rFont val="Calibri"/>
        <family val="2"/>
        <scheme val="minor"/>
      </rPr>
      <t xml:space="preserve">                                      stol med klädsel/stoppning</t>
    </r>
  </si>
  <si>
    <t>17 (4)</t>
  </si>
  <si>
    <t>6-69</t>
  </si>
  <si>
    <t>Stoppad sittdel med metallben</t>
  </si>
  <si>
    <t>Stoppad sittdel med trä-ben</t>
  </si>
  <si>
    <t>Trästomme med stoppad dyna</t>
  </si>
  <si>
    <r>
      <t xml:space="preserve">Enkla stolar:                                    </t>
    </r>
    <r>
      <rPr>
        <sz val="11"/>
        <color theme="1"/>
        <rFont val="Calibri"/>
        <family val="2"/>
        <scheme val="minor"/>
      </rPr>
      <t>enkla stolar utan stoppning/dynor</t>
    </r>
  </si>
  <si>
    <t>8 - 47</t>
  </si>
  <si>
    <t>Snurrstol i plast</t>
  </si>
  <si>
    <t>Stålben och plast-sits/rygg</t>
  </si>
  <si>
    <t>9 - 24</t>
  </si>
  <si>
    <t>Med armstöd</t>
  </si>
  <si>
    <t>Klädsel (rygg + sits) för enkel stol</t>
  </si>
  <si>
    <t>Utan armstöd</t>
  </si>
  <si>
    <t>Stålben och trä-sits/rygg</t>
  </si>
  <si>
    <t>9 - 17</t>
  </si>
  <si>
    <t>Helt i massivt trä</t>
  </si>
  <si>
    <t>Vikbar stol i plast</t>
  </si>
  <si>
    <t>Barnstolar</t>
  </si>
  <si>
    <t>Fåtölj</t>
  </si>
  <si>
    <t>Stoppad fåtölj med träram</t>
  </si>
  <si>
    <t>9 (2)</t>
  </si>
  <si>
    <t>Låg rygg</t>
  </si>
  <si>
    <t>Hög rygg</t>
  </si>
  <si>
    <t>Stoppad fåtölj med metallram</t>
  </si>
  <si>
    <t>Enkel träfåtölj med sittdyna</t>
  </si>
  <si>
    <t>Soffa</t>
  </si>
  <si>
    <t>2-sits</t>
  </si>
  <si>
    <t>12 (2)</t>
  </si>
  <si>
    <t>24-195</t>
  </si>
  <si>
    <t>Träram med dynor</t>
  </si>
  <si>
    <t>Metallben med stoppad sittdel</t>
  </si>
  <si>
    <t>5 (2)</t>
  </si>
  <si>
    <t>3-sits</t>
  </si>
  <si>
    <t>17 (2)</t>
  </si>
  <si>
    <t>7</t>
  </si>
  <si>
    <t xml:space="preserve">Metallben med stoppad sittdel </t>
  </si>
  <si>
    <t>80-428</t>
  </si>
  <si>
    <t>Bord</t>
  </si>
  <si>
    <t>se vidare specificering</t>
  </si>
  <si>
    <r>
      <t xml:space="preserve">Enkla bord (mindre bord): </t>
    </r>
    <r>
      <rPr>
        <sz val="11"/>
        <color theme="1"/>
        <rFont val="Calibri"/>
        <family val="2"/>
        <scheme val="minor"/>
      </rPr>
      <t>längd &lt;200 cm, bredd &lt;120 cm</t>
    </r>
  </si>
  <si>
    <t>120x80 cm</t>
  </si>
  <si>
    <t>2</t>
  </si>
  <si>
    <t>Bordsskivor (140x80 cm till 180x90 cm)</t>
  </si>
  <si>
    <t>1800x80 cm / 1800x90 cm</t>
  </si>
  <si>
    <r>
      <t xml:space="preserve">Konferensbord (större bord): </t>
    </r>
    <r>
      <rPr>
        <sz val="11"/>
        <color theme="1"/>
        <rFont val="Calibri"/>
        <family val="2"/>
        <scheme val="minor"/>
      </rPr>
      <t>längd &gt;200 cm, bredd &gt;120 cm</t>
    </r>
  </si>
  <si>
    <t>6 (4)</t>
  </si>
  <si>
    <t>200x120 cm</t>
  </si>
  <si>
    <t>400x120 cm</t>
  </si>
  <si>
    <t>600x120 cm</t>
  </si>
  <si>
    <r>
      <t xml:space="preserve">Höj- och sänkbart bord:                    </t>
    </r>
    <r>
      <rPr>
        <sz val="11"/>
        <color theme="1"/>
        <rFont val="Calibri"/>
        <family val="2"/>
        <scheme val="minor"/>
      </rPr>
      <t>manuella och elektriska</t>
    </r>
  </si>
  <si>
    <t>3 (2)</t>
  </si>
  <si>
    <t>160x80 cm</t>
  </si>
  <si>
    <t>Bordsben till höj- och sänkbart bord</t>
  </si>
  <si>
    <t>Runda sidobord</t>
  </si>
  <si>
    <t>Ø 80 cm</t>
  </si>
  <si>
    <t>Utemöbel</t>
  </si>
  <si>
    <t>4 (2)</t>
  </si>
  <si>
    <t>38-215</t>
  </si>
  <si>
    <t>Stort bord</t>
  </si>
  <si>
    <t>108-215</t>
  </si>
  <si>
    <t>Litet bord</t>
  </si>
  <si>
    <t>Bänkar</t>
  </si>
  <si>
    <t>7 (2)</t>
  </si>
  <si>
    <t>36-221</t>
  </si>
  <si>
    <t>Med ryggstöd</t>
  </si>
  <si>
    <t>77-221</t>
  </si>
  <si>
    <t>Utan ryggstöd</t>
  </si>
  <si>
    <t>4</t>
  </si>
  <si>
    <t>36-148</t>
  </si>
  <si>
    <t>Stolar</t>
  </si>
  <si>
    <t>Bänk-bord</t>
  </si>
  <si>
    <t>Förvaring</t>
  </si>
  <si>
    <t>Höga skåp</t>
  </si>
  <si>
    <t>Små skåp</t>
  </si>
  <si>
    <t>Hylla utan baksida</t>
  </si>
  <si>
    <t>Hylla med baksida</t>
  </si>
  <si>
    <t>20 (5)</t>
  </si>
  <si>
    <t>Indikativa klimatdata för möbler</t>
  </si>
  <si>
    <t>- Metodbeskrivning av databasen</t>
  </si>
  <si>
    <t>- Referenser till de EPDer som används som underlag till databasen, uppdelat per möbelkategori</t>
  </si>
  <si>
    <t>Det här dokumentet summerar resultaten av arbetet i projektet "Indikativa klimatdata möbler" som utfördes av RISE under hösten 2021.</t>
  </si>
  <si>
    <t>- Instruktioner för hur klimatdatabasen ska användas</t>
  </si>
  <si>
    <t>- Analys av resultaten</t>
  </si>
  <si>
    <t xml:space="preserve">Det finns ett behov, från både offentlig sektor och näringslivet, att kunna uppskatta klimatpåverkan för möbler. Den här uppskattningen är en viktig del för att kunna göra olika typer av klimatberäkningar, t.ex. för att visa hur väl man uppfyller verksamhetsmål eller för att visa på vinsterna med återbruk. Livscykelanalyser (LCA) eller miljövarudeklarationer (EPD) kan utföras för att beräkna möblers klimatpåverkan, men är i grunden väldigt resurskrävande. Därför efterfrågas enklare klimattal för olika möbler, som kan användas för att uppskatta möbelflödens klimatpåverkan. </t>
  </si>
  <si>
    <t xml:space="preserve">Bakgrund </t>
  </si>
  <si>
    <t>I det här pilot-projektet har ett försök till att ta fram sådana klimattal gjorts, och dessa har sammanställts i en databas. De möbelkatagorier som inkluderats är: stolar, fåtöljer, soffor, bord, förvaring och utemöbler.</t>
  </si>
  <si>
    <t xml:space="preserve">Det här dokumentet innehåller följande: </t>
  </si>
  <si>
    <t>- En demo-version av en klimatdatabas för möbler med klimattal för ovan nämnda möbelkategorier</t>
  </si>
  <si>
    <t>Arbetet har i huvudsak utförts av Clara Wickman (clara.wickman@ri.se), med projektledning från Emma Rex (emma.rex@ri.se).</t>
  </si>
  <si>
    <t>Medelvikt (kg)</t>
  </si>
  <si>
    <t>Enkel stol</t>
  </si>
  <si>
    <t>Stål</t>
  </si>
  <si>
    <t>Polypropylen</t>
  </si>
  <si>
    <t>Trä (ospecificerat)</t>
  </si>
  <si>
    <t>Polyamid</t>
  </si>
  <si>
    <t>Kontorsstol</t>
  </si>
  <si>
    <t>Aluminium</t>
  </si>
  <si>
    <t>Polyamid med glasfiber</t>
  </si>
  <si>
    <t>Konferensstol</t>
  </si>
  <si>
    <t>Plywood</t>
  </si>
  <si>
    <t>Polyuretan</t>
  </si>
  <si>
    <t>Bord (ej sidobord)</t>
  </si>
  <si>
    <t>MDF</t>
  </si>
  <si>
    <t>Spånskiva</t>
  </si>
  <si>
    <t>Utemöbler</t>
  </si>
  <si>
    <t>Massivt trä (tall)</t>
  </si>
  <si>
    <t>Zink</t>
  </si>
  <si>
    <t>Massivt trä (ek)</t>
  </si>
  <si>
    <t>URL</t>
  </si>
  <si>
    <t>Namn</t>
  </si>
  <si>
    <t>Märke/Producent</t>
  </si>
  <si>
    <t>År</t>
  </si>
  <si>
    <t>https://www.epd-norge.no/getfile.php/1310944-1565943028/EPDer/M%C3%B8bler/Sittem%C3%B8bler/NEPD-1847-792_RH-New-Logic.pdf</t>
  </si>
  <si>
    <t>RH New Logic</t>
  </si>
  <si>
    <t>Flokk</t>
  </si>
  <si>
    <t>https://www.epd-norge.no/getfile.php/139254-1534224197/EPDer/M%C3%B8bler/Sittem%C3%B8bler/NEPD-1616-611_R-20-Pro-Office-chair.pdf</t>
  </si>
  <si>
    <t>R-20 Pro Office Chair</t>
  </si>
  <si>
    <t>Nordic Comfort products</t>
  </si>
  <si>
    <t>https://www.epd-norge.no/getfile.php/139236-1533808803/EPDer/M%C3%B8bler/Sittem%C3%B8bler/NEPD-1614-642_H--G-Tribute-9031.pdf</t>
  </si>
  <si>
    <t>HÅG Tribute 9031</t>
  </si>
  <si>
    <t>https://www.epd-norge.no/getfile.php/1314253-1594310298/EPDer/M%C3%B8bler/Sittem%C3%B8bler/NEPD-2305-1053_RH-Mereo-300.pdf</t>
  </si>
  <si>
    <t>RH Mereo 300</t>
  </si>
  <si>
    <t>https://www.epd-norge.no/getfile.php/139228-1533805817/EPDer/M%C3%B8bler/Sittem%C3%B8bler/NEPD-1609-638_EPD-Axia-Vision-24-7.pdf</t>
  </si>
  <si>
    <t>BMA Axia® Vision 24/7 (in fabric)</t>
  </si>
  <si>
    <t>https://www.epd-norge.no/getfile.php/137816-1506338431/EPDer/M%C3%B8bler/Sittem%C3%B8bler/NEPD-1245-398_BMA-Axia-2-2_1_1.pdf</t>
  </si>
  <si>
    <t>BMA Axia®2.2</t>
  </si>
  <si>
    <t>https://www.epd-norge.no/getfile.php/137819-1506338513/EPDer/M%C3%B8bler/Sittem%C3%B8bler/NEPD-1246-399_-BMA-Axia-2-5_1_1_1.pdf</t>
  </si>
  <si>
    <t>BMA Axia® 2.5</t>
  </si>
  <si>
    <t>https://www.epd-norge.no/getfile.php/139232-1533808450/EPDer/M%C3%B8bler/Sittem%C3%B8bler/NEPD-1610-639_H--G-Futu-Mesh.pdf</t>
  </si>
  <si>
    <t>HÅG Futu mesh 1100</t>
  </si>
  <si>
    <t>https://www.epd-norge.no/getfile.php/137809-1506338197/EPDer/M%C3%B8bler/Sittem%C3%B8bler/NEPD-1241-395_H--G-SoFi-Mesh-7500_1_1.pdf</t>
  </si>
  <si>
    <t>HÅG SoFi Mesh 7500</t>
  </si>
  <si>
    <t>https://www.epd-norge.no/getfile.php/1314174-1594121225/EPDer/M%C3%B8bler/Sittem%C3%B8bler/NEPD-2290-1043_HAG-Capisco-8106.pdf</t>
  </si>
  <si>
    <t>HÅG Capisco 8106</t>
  </si>
  <si>
    <t>https://www.epd-norge.no/getfile.php/137206-1489560963/EPDer/M%C3%B8bler/Sittem%C3%B8bler/NEPD-1285-413_clint-adjustebal---low-backrest-and-armrest.pdf</t>
  </si>
  <si>
    <t>Clint Adjustable - low backrest and armrest</t>
  </si>
  <si>
    <t>Fora Form AS</t>
  </si>
  <si>
    <t>https://www.epd-norge.no/getfile.php/137202-1489560525/EPDer/M%C3%B8bler/Sittem%C3%B8bler/NEPD-1284-413_Clint-adjustebal---low-backrest.pdf</t>
  </si>
  <si>
    <t>Clint Adjustable - low backrest</t>
  </si>
  <si>
    <t>https://www.epd-norge.no/getfile.php/1320617-1631868128/EPDer/M%C3%B8bler/Sittem%C3%B8bler/NEPD-3115-1775_Clint-adjustable--low-back--and-wheels-.pdf</t>
  </si>
  <si>
    <t>Clint adjustable, low back, and wheels</t>
  </si>
  <si>
    <t>https://www.epd-norge.no/getfile.php/1320623-1631868296/EPDer/M%C3%B8bler/Sittem%C3%B8bler/NEPD-3116-1774_Clint---conference---high-backrest-.pdf</t>
  </si>
  <si>
    <t>Clint - conference - high backrest</t>
  </si>
  <si>
    <t>https://www.epd-norge.no/getfile.php/1320629-1631868437/EPDer/M%C3%B8bler/Sittem%C3%B8bler/NEPD-3117-1773_Clint-stackable---sled-base---high-backrest-.pdf</t>
  </si>
  <si>
    <t>Clint stackable - sled base / high backrest</t>
  </si>
  <si>
    <t>https://www.epd-norge.no/getfile.php/1310642-1559812135/EPDer/M%C3%B8bler/Sittem%C3%B8bler/NEPD-1803-759_Lake-01-Chair.pdf</t>
  </si>
  <si>
    <t>Lake 01 Stackable chair - Upholstered</t>
  </si>
  <si>
    <t>Helland Möbler As</t>
  </si>
  <si>
    <t>https://www.epd-norge.no/getfile.php/137198-1489560162/EPDer/M%C3%B8bler/Sittem%C3%B8bler/NEPD-1283-413_con-II-high-backrest--armrest.pdf</t>
  </si>
  <si>
    <t>Con II - high backrest , armrest</t>
  </si>
  <si>
    <t>https://www.epd-norge.no/getfile.php/137194-1489559888/EPDer/M%C3%B8bler/Sittem%C3%B8bler/NEPD-1282-413_con-II-high-backrest.pdf</t>
  </si>
  <si>
    <t>Con II - high backrest</t>
  </si>
  <si>
    <t>https://www.epd-norge.no/getfile.php/1319974-1629973177/EPDer/M%C3%B8bler/Sittem%C3%B8bler/NEPD-3046-1719_Con-IV-high-back-upholstered.pdf</t>
  </si>
  <si>
    <t>Con IV high back upholstered</t>
  </si>
  <si>
    <t>https://www.epd-norge.no/getfile.php/1319980-1629973389/EPDer/M%C3%B8bler/Sittem%C3%B8bler/NEPD-3047-1718_Con-III-high-back-oak-and-armrests.pdf</t>
  </si>
  <si>
    <t>Con III high back oak and armrests</t>
  </si>
  <si>
    <t>https://www.epd-norge.no/getfile.php/1319971-1629972994/EPDer/M%C3%B8bler/Sittem%C3%B8bler/NEPD-3045-1720_Con-III-low-back-oak.pdf</t>
  </si>
  <si>
    <t>Con III low back oak</t>
  </si>
  <si>
    <t>https://www.epd-norge.no/getfile.php/1320485-1631529850/EPDer/M%C3%B8bler/Sittem%C3%B8bler/NEPD-3090-1753_Popcorn-chair-with-seat-and-back-cushion.pdf</t>
  </si>
  <si>
    <t>Popcorn chair with seat and back cushion</t>
  </si>
  <si>
    <t>https://www.epd-norge.no/getfile.php/1320473-1631528953/EPDer/M%C3%B8bler/Sittem%C3%B8bler/NEPD-3088-1751_Popcorn-chair-fully-upolsthered.pdf</t>
  </si>
  <si>
    <t>Popcorn chair fully upolsthered</t>
  </si>
  <si>
    <t>https://www.epd-norge.no/getfile.php/1320479-1631529251/EPDer/M%C3%B8bler/Sittem%C3%B8bler/NEPD-3089-1752_Popcorn-chair.pdf</t>
  </si>
  <si>
    <t>Popcorn chair</t>
  </si>
  <si>
    <t>https://www.epd-norge.no/getfile.php/1310606-1559805310/EPDer/M%C3%B8bler/Sittem%C3%B8bler/NEPD-1797-760_Modus-Stacking-Chair.pdf</t>
  </si>
  <si>
    <t>Modus Stacking chair</t>
  </si>
  <si>
    <t>https://www.epd-norge.no/getfile.php/1310660-1559812862/EPDer/M%C3%B8bler/Sittem%C3%B8bler/NEPD-1806-759_Duun-Stacking-Chair.pdf</t>
  </si>
  <si>
    <t>Duun Stacking chair</t>
  </si>
  <si>
    <t>https://www.epd-norge.no/getfile.php/138120-1508835195/EPDer/M%C3%B8bler/Sittem%C3%B8bler/NEPD-1412-464_Pan-Chair-with-armrest.pdf</t>
  </si>
  <si>
    <t>Pan Chair with armrest</t>
  </si>
  <si>
    <t>Enkla stolar</t>
  </si>
  <si>
    <t>https://www.epd-norge.no/getfile.php/1319270-1624618427/EPDer/M%C3%B8bler/Sittem%C3%B8bler/NEPD-2924-1615_City-II-plastic-with-sled-base-and-armrests.pdf</t>
  </si>
  <si>
    <t>City II plastic with sled base and armrests</t>
  </si>
  <si>
    <t>Fora Form</t>
  </si>
  <si>
    <t>https://www.epd-norge.no/getfile.php/1319228-1624614554/EPDer/M%C3%B8bler/Sittem%C3%B8bler/NEPD-2917-1623_City-I-plastic-four-legs.pdf</t>
  </si>
  <si>
    <t>City I plastic four legs</t>
  </si>
  <si>
    <t>https://www.epd-norge.no/getfile.php/1311260-1570185143/EPDer/M%C3%B8bler/Sittem%C3%B8bler/NEPD-1885-804_S-1500.pdf</t>
  </si>
  <si>
    <t>S-1500</t>
  </si>
  <si>
    <t>Nordic Comfort Products</t>
  </si>
  <si>
    <t>https://www.epd-norge.no/getfile.php/137652-1505893957/EPDer/M%C3%B8bler/Sittem%C3%B8bler/NEPD-1394-460_PUBLIC-M-seating-chair.pdf</t>
  </si>
  <si>
    <t>Public M seating chair</t>
  </si>
  <si>
    <t>https://www.epd-norge.no/getfile.php/137354-1494912510/EPDer/M%C3%B8bler/Sittem%C3%B8bler/NEPD-1321-426_Rio-chair.pdf</t>
  </si>
  <si>
    <t>Rio Chair</t>
  </si>
  <si>
    <t>https://www.epd-norge.no/getfile.php/136787-1478792669/EPDer/M%C3%B8bler/Sittem%C3%B8bler/NEPD-1196-359_NCP-PUBLIC.pdf</t>
  </si>
  <si>
    <t>Public seating chair</t>
  </si>
  <si>
    <t>https://www.epd-norge.no/getfile.php/137357-1494912628/EPDer/M%C3%B8bler/Sittem%C3%B8bler/NEPD-1322-426_Rio-Z-chair.pdf</t>
  </si>
  <si>
    <t>Rio Z chair</t>
  </si>
  <si>
    <t>https://www.epd-norge.no/getfile.php/137645-1505893500/EPDer/M%C3%B8bler/Sittem%C3%B8bler/NEPD-1393-460_R-48-seating-chair.pdf</t>
  </si>
  <si>
    <t>R-48 Seating chair</t>
  </si>
  <si>
    <t>https://www.epd-norge.no/getfile.php/137822-1506346149/EPDer/M%C3%B8bler/Sittem%C3%B8bler/NEPD-1244-397_RBM-Noor-6050---RBM-606065-607075-608085-609095_1_1_1.pdf</t>
  </si>
  <si>
    <t>RBM Noor 6050/55</t>
  </si>
  <si>
    <t>https://www.epd-norge.no/getfile.php/1310474-1558346358/EPDer/M%C3%B8bler/Sittem%C3%B8bler/NEPD-1776-750_PUBLIC-seating-chair-with-4-legs.pdf</t>
  </si>
  <si>
    <t>Public seating chair with 4 legs</t>
  </si>
  <si>
    <t>https://www.epd-norge.no/getfile.php/1320327-1630925224/EPDer/M%C3%B8bler/Sittem%C3%B8bler/NEPD-3070-1736_Pond-with-sled-base-and-armrests.pdf</t>
  </si>
  <si>
    <t>Pond with sled base and armrests</t>
  </si>
  <si>
    <t>https://www.epd-norge.no/getfile.php/1320321-1630924983/EPDer/M%C3%B8bler/Sittem%C3%B8bler/NEPD-3069-1732_Pond-with-four-legs.pdf</t>
  </si>
  <si>
    <t>Pond with four legs</t>
  </si>
  <si>
    <t>https://www.epd-norge.no/getfile.php/1320333-1630925397/EPDer/M%C3%B8bler/Sittem%C3%B8bler/NEPD-3071-1735_Pond-with-laminated-wood-base.pdf</t>
  </si>
  <si>
    <t>Pond with laminated wood base</t>
  </si>
  <si>
    <t>https://www.epd-norge.no/getfile.php/137663-1505894818/EPDer/M%C3%B8bler/Sittem%C3%B8bler/NEPD-1397-460_RIO-junior-high-seating-chair.pdf</t>
  </si>
  <si>
    <t>Rio Junior high seating chair</t>
  </si>
  <si>
    <t>https://www.epd-norge.no/getfile.php/137392-1496162690/EPDer/M%C3%B8bler/Sittem%C3%B8bler/NEPD-1330-429_city-orginal_1.pdf</t>
  </si>
  <si>
    <t>City original</t>
  </si>
  <si>
    <t>https://www.epd-norge.no/getfile.php/137659-1505894377/EPDer/M%C3%B8bler/Sittem%C3%B8bler/NEPD-1396-460_FAVN-M-seating-chair.pdf</t>
  </si>
  <si>
    <t>Favn M seating chair</t>
  </si>
  <si>
    <t>https://www.epd-norge.no/getfile.php/137656-1505894266/EPDer/M%C3%B8bler/Sittem%C3%B8bler/NEPD-1395-460_FAVN-seating-chair.pdf</t>
  </si>
  <si>
    <t>Favn seating chair</t>
  </si>
  <si>
    <t>https://www.epd-norge.no/getfile.php/139257-1534224346/EPDer/M%C3%B8bler/Sittem%C3%B8bler/NEPD-1617-611_Silent-folding-chair.pdf</t>
  </si>
  <si>
    <t>Silent folding chair</t>
  </si>
  <si>
    <t>https://www.epd-norge.no/getfile.php/1310624-1559805863/EPDer/M%C3%B8bler/Sittem%C3%B8bler/NEPD-1800-760_Svea-Stacking-Chair.pdf</t>
  </si>
  <si>
    <t>Svea Stacking armchair</t>
  </si>
  <si>
    <t>Helland Møbler AS</t>
  </si>
  <si>
    <t>https://www.epd-norge.no/getfile.php/137350-1494912265/EPDer/M%C3%B8bler/Sittem%C3%B8bler/NEPD-1320-426_Coda-Office-chair.pdf</t>
  </si>
  <si>
    <t>Coda Office Chair</t>
  </si>
  <si>
    <t>Nordic Comfort Products AS</t>
  </si>
  <si>
    <t>https://www.epd-norge.no/getfile.php/137361-1494912810/EPDer/M%C3%B8bler/Sittem%C3%B8bler/NEPD-1323-426_Samba-chair.pdf</t>
  </si>
  <si>
    <t>Samba Chair</t>
  </si>
  <si>
    <t>https://www.epd-norge.no/getfile.php/138171-1510143770/EPDer/M%C3%B8bler/Sittem%C3%B8bler/NEPD-1445-480_H--G-Conventio-Wing-9812_1_1.pdf</t>
  </si>
  <si>
    <t>HÅG Conventio Wing 9812</t>
  </si>
  <si>
    <t>Barnstol</t>
  </si>
  <si>
    <t>https://www.epd-norge.no/getfile.php/1310480-1558440839/EPDer/M%C3%B8bler/Sittem%C3%B8bler/NEPD-1777-749_Nexus-3-seater.pdf</t>
  </si>
  <si>
    <t>Nexus 1 seater</t>
  </si>
  <si>
    <t>VAD AS</t>
  </si>
  <si>
    <t>https://www.epd-norge.no/getfile.php/138417-1516873636/EPDer/M%C3%B8bler/Sittem%C3%B8bler/NEPD-1485-502_Duun-Highback-Chair-Bariatri.pdf</t>
  </si>
  <si>
    <t>Duun Highback Chair, Bariatri</t>
  </si>
  <si>
    <t>https://www.epd-norge.no/getfile.php/138413-1516872841/EPDer/M%C3%B8bler/Sittem%C3%B8bler/NEPD-1484-502_Duun-Highback-Chair.pdf</t>
  </si>
  <si>
    <t>Duun Highback Chair</t>
  </si>
  <si>
    <t>https://www.epd-norge.no/getfile.php/1310654-1559812704/EPDer/M%C3%B8bler/Sittem%C3%B8bler/NEPD-1805-759_Duun-3-seater-Sofa.pdf</t>
  </si>
  <si>
    <t>Duun 1-seater chair with Medley</t>
  </si>
  <si>
    <t>https://www.epd-norge.no/getfile.php/138129-1508835823/EPDer/M%C3%B8bler/Sittem%C3%B8bler/NEPD-1414-464_Pan-3-seater.pdf</t>
  </si>
  <si>
    <t>Pan 1-seater</t>
  </si>
  <si>
    <t>https://www.epd-norge.no/getfile.php/138124-1508835627/EPDer/M%C3%B8bler/Sittem%C3%B8bler/NEPD-1413-464_Pan-Highback-Chair.pdf</t>
  </si>
  <si>
    <t>Pan Highback Chair</t>
  </si>
  <si>
    <t>https://www.epd-norge.no/getfile.php/1310612-1559805468/EPDer/M%C3%B8bler/Sittem%C3%B8bler/NEPD-1798-760_Nordia-Sitting-Group.pdf</t>
  </si>
  <si>
    <t>Nordia 1-seater with low back</t>
  </si>
  <si>
    <t>https://www.epd-norge.no/getfile.php/1310618-1559805703/EPDer/M%C3%B8bler/Sittem%C3%B8bler/NEPD-1799-760_Nordia-HBC.pdf</t>
  </si>
  <si>
    <t>Nordia High-back chair with footrest</t>
  </si>
  <si>
    <t>https://www.epd-norge.no/getfile.php/1310576-1559717702/EPDer/M%C3%B8bler/Sittem%C3%B8bler/NEPD-1807-764_Salina-3-seater.pdf</t>
  </si>
  <si>
    <t>Salina 1 seater</t>
  </si>
  <si>
    <t>https://www.epd-norge.no/getfile.php/1319258-1624615996/EPDer/M%C3%B8bler/Sittem%C3%B8bler/NEPD-2922-1609_Tind-500-High.pdf</t>
  </si>
  <si>
    <t>Tind 500 High</t>
  </si>
  <si>
    <t>https://www.epd-norge.no/getfile.php/1319276-1624618700/EPDer/M%C3%B8bler/Sittem%C3%B8bler/NEPD-2925-1620_Tind-500-Low.pdf</t>
  </si>
  <si>
    <t>Tind 500 Low</t>
  </si>
  <si>
    <t>https://www.epd-norge.no/getfile.php/1310486-1558513665/EPDer/M%C3%B8bler/Sittem%C3%B8bler/NEPD-1778-751_Pivot-Cave-3-seater.pdf</t>
  </si>
  <si>
    <t>Pivot Cave 1 seater</t>
  </si>
  <si>
    <t>https://www.epd-norge.no/getfile.php/1311342-1571062145/EPDer/M%C3%B8bler/Sittem%C3%B8bler/NEPD-1901-810_kove.pdf</t>
  </si>
  <si>
    <t>Kove chair high back</t>
  </si>
  <si>
    <t>https://www.epd-norge.no/getfile.php/139227-1533636147/EPDer/M%C3%B8bler/Sittem%C3%B8bler/NEPD-1603-628_PIVOT-3-seater_1.pdf</t>
  </si>
  <si>
    <t>PIVOT Chair without armrest</t>
  </si>
  <si>
    <t>https://www.epd-norge.no/getfile.php/1320530-1631639120/EPDer/M%C3%B8bler/Sittem%C3%B8bler/NEPD-3105-1761_Otis-Chair.pdf</t>
  </si>
  <si>
    <t>Otis Chair</t>
  </si>
  <si>
    <t>https://www.epd-norge.no/getfile.php/1310648-1559812431/EPDer/M%C3%B8bler/Sittem%C3%B8bler/NEPD-1804-759_Duun-Chair.pdf</t>
  </si>
  <si>
    <t>Duun Chair</t>
  </si>
  <si>
    <t>https://www.epd-norge.no/getfile.php/1310630-1559811647/EPDer/M%C3%B8bler/Sittem%C3%B8bler/NEPD-1801-760_Tiara-Chair.pdf</t>
  </si>
  <si>
    <t>Tiara Chair</t>
  </si>
  <si>
    <t>2-sits soffa</t>
  </si>
  <si>
    <t>Nexus 3 seater</t>
  </si>
  <si>
    <t>Duun 3-seater sofa.</t>
  </si>
  <si>
    <t>Pan 3-seater</t>
  </si>
  <si>
    <t>Nordia 3-seater</t>
  </si>
  <si>
    <t>Salina 3-seater</t>
  </si>
  <si>
    <t>https://www.epd-norge.no/getfile.php/1310925-1565086083/EPDer/M%C3%B8bler/Sittem%C3%B8bler/NEPD-1832-784_Lean-3-seater-with-back-and-armrest.pdf</t>
  </si>
  <si>
    <t>Lean 3-seater with back and armrest</t>
  </si>
  <si>
    <t>https://www.epd-norge.no/getfile.php/1319252-1624615807/EPDer/M%C3%B8bler/Sittem%C3%B8bler/NEPD-2921-1613_Tind-1000-Low.pdf</t>
  </si>
  <si>
    <t>Tind 1000 Low</t>
  </si>
  <si>
    <t>https://www.epd-norge.no/getfile.php/1319288-1624619246/EPDer/M%C3%B8bler/Sittem%C3%B8bler/NEPD-2927-1618_Tind-1000-High.pdf</t>
  </si>
  <si>
    <t>Tind 1000 High</t>
  </si>
  <si>
    <t>Pivot Cave 3-seater without armrest</t>
  </si>
  <si>
    <t>Pivot 3-seater without armrest</t>
  </si>
  <si>
    <t>Kove - 3-seats high back</t>
  </si>
  <si>
    <t>10 (2)</t>
  </si>
  <si>
    <t>https://www.epd-norge.no/getfile.php/1319264-1624616177/EPDer/M%C3%B8bler/Sittem%C3%B8bler/NEPD-2923-1614_Senso-3-seat-high-backrest.pdf</t>
  </si>
  <si>
    <t>Senso 3 seat high backrest</t>
  </si>
  <si>
    <t>https://www.epd-norge.no/getfile.php/1319294-1624619653/EPDer/M%C3%B8bler/Sittem%C3%B8bler/NEPD-2928-1617_Senso-3-seat-low-backrest.pdf</t>
  </si>
  <si>
    <t>Senso 3 seat low backrest</t>
  </si>
  <si>
    <t>https://www.epd-norge.no/getfile.php/1319222-1624614035/EPDer/M%C3%B8bler/Sittem%C3%B8bler/NEPD-2916-1624_Tind-1500-High.pdf</t>
  </si>
  <si>
    <t>Tind 1500 High</t>
  </si>
  <si>
    <t>https://www.epd-norge.no/getfile.php/1319240-1624615276/EPDer/M%C3%B8bler/Sittem%C3%B8bler/NEPD-2919-1610_Tind-1500-Low.pdf</t>
  </si>
  <si>
    <t>Tind 1500 Low</t>
  </si>
  <si>
    <t>https://www.epd-norge.no/getfile.php/1317781-1615557980/EPDer/M%C3%B8bler/Sittem%C3%B8bler/NEPD-2719-1419_Molto-Flex-3s-Hoy---MF32-222-2.pdf</t>
  </si>
  <si>
    <t>Molto Flex 3s. Høy - MF32-222-2</t>
  </si>
  <si>
    <t>Hjelle AS</t>
  </si>
  <si>
    <t>https://www.epd-norge.no/getfile.php/1320524-1631638666/EPDer/M%C3%B8bler/Sittem%C3%B8bler/NEPD-3104-1762_Otis-Sofa.pdf</t>
  </si>
  <si>
    <t>Otis Sofa</t>
  </si>
  <si>
    <t>3-sits soffa</t>
  </si>
  <si>
    <t>https://www.epd-norge.no/getfile.php/1320500-1631617474/EPDer/M%C3%B8bler/Bord/NEPD-3092-1754_Grande-bord-med-stalunderstell.pdf</t>
  </si>
  <si>
    <t>Grande bord med stålunderstell</t>
  </si>
  <si>
    <t>Grande Fabrikker AS</t>
  </si>
  <si>
    <t>https://www.epd-norge.no/getfile.php/1317661-1615838452/EPDer/M%C3%B8bler/Bord/NEPD-2714-1411_Factor-Lite-meeting-table--1800x900--w-linoleum.pdf</t>
  </si>
  <si>
    <t>Factor Lite meeting table (1800x900) w/linoleum</t>
  </si>
  <si>
    <t>JSC Svenheim</t>
  </si>
  <si>
    <t>https://www.epd-norge.no/getfile.php/138918-1525675270/EPDer/M%C3%B8bler/Bord/NEPD-1552-593_Factor-Lite-1800-900-w--linoleum.pdf</t>
  </si>
  <si>
    <t>Factor Lite meeting table (1800x900) w/ linoleum</t>
  </si>
  <si>
    <t>https://www.epd-norge.no/getfile.php/137649-1505893855/EPDer/M%C3%B8bler/Bord/NEPD-1392-460_R-80-table.pdf</t>
  </si>
  <si>
    <t>R-80 Table</t>
  </si>
  <si>
    <t>https://www.epd-norge.no/getfile.php/1317679-1615371448/EPDer/M%C3%B8bler/Bord/NEPD-2717-1413_Foldable-table-1800x800-beech-MFC.pdf</t>
  </si>
  <si>
    <t>Foldable table 1800x800 beech MFC</t>
  </si>
  <si>
    <t>https://www.epd-norge.no/getfile.php/139049-1529589134/EPDer/M%C3%B8bler/Bord/NEPD-1573-603_Foldable-table-1800-800.pdf</t>
  </si>
  <si>
    <t>Foldable table 1800x800 (beech laminate)</t>
  </si>
  <si>
    <t>Svenheim Møbelindustri AS</t>
  </si>
  <si>
    <t>https://www.epd-norge.no/getfile.php/137168-1489085397/EPDer/M%C3%B8bler/Bord/NEPD-1279-414_Clip-table800x800.pdf</t>
  </si>
  <si>
    <t>Clip table 800 x 800</t>
  </si>
  <si>
    <t>https://www.epd-norge.no/getfile.php/137156-1489084191/EPDer/M%C3%B8bler/Bord/NEPD-1276-414_Clip-table-1200x800.pdf</t>
  </si>
  <si>
    <t>Clip table 1200 x 800</t>
  </si>
  <si>
    <t>https://www.epd-norge.no/getfile.php/137160-1489084528/EPDer/M%C3%B8bler/Bord/NEPD-1277-414_Clip-table-1800x800.pdf</t>
  </si>
  <si>
    <t>Clip table 1800 x 800</t>
  </si>
  <si>
    <t>https://www.epd-norge.no/getfile.php/137164-1489084934/EPDer/M%C3%B8bler/Bord/NEPD-1278-414_Clip-table-1200x450.pdf</t>
  </si>
  <si>
    <t>Clip table 1200 x 450</t>
  </si>
  <si>
    <t>Enkla bord (mindre bord)</t>
  </si>
  <si>
    <t>https://www.epd-norge.no/getfile.php/1317655-1615370225/EPDer/M%C3%B8bler/Bord/NEPD-2713-1415_Optima-conference-table-4000-1200-HPL-grey--fixed-height-legs--T-foot.pdf</t>
  </si>
  <si>
    <t>Optima conference table 4000*1200 HPL grey, fixed height legs, T-foot</t>
  </si>
  <si>
    <t>https://www.epd-norge.no/getfile.php/1317009-1612186687/EPDer/M%C3%B8bler/Bord/NEPD-2649-1356_Optima-conference-table-4000-1200-HPL-grey.pdf</t>
  </si>
  <si>
    <t>Optima conference table 4000*1200 HPL grey</t>
  </si>
  <si>
    <t>https://www.epd-norge.no/getfile.php/1317003-1612186530/EPDer/M%C3%B8bler/Bord/NEPD-2648-1355_Optima-conference-table-6000x1200-grey-HPL.pdf</t>
  </si>
  <si>
    <t>Optima conference table 6000x1200 grey HPL</t>
  </si>
  <si>
    <t>https://www.epd-norge.no/getfile.php/1316991-1612186127/EPDer/M%C3%B8bler/Bord/NEPD-2646-1353_Optima-conference-table-2000-1200-white-HPL.pdf</t>
  </si>
  <si>
    <t>Optima conference table 2000*1200 white HPL</t>
  </si>
  <si>
    <t>https://www.epd-norge.no/getfile.php/1316985-1612185820/EPDer/M%C3%B8bler/Bord/NEPD-2645-1352_Optima-conference-table-4000-1200-.pdf</t>
  </si>
  <si>
    <t>Optima conference table 4000*1200</t>
  </si>
  <si>
    <t>https://www.epd-norge.no/getfile.php/137387-1601907046/EPDer/M%C3%B8bler/Bord/NEPD-1329-429_kvart-tables.pdf</t>
  </si>
  <si>
    <t>Kvart table 3000x1200 h740</t>
  </si>
  <si>
    <t>https://www.epd-norge.no/getfile.php/138922-1525675818/EPDer/M%C3%B8bler/Bord/NEPD-1553-593_Factor-Lite---800-Oak.pdf</t>
  </si>
  <si>
    <t>Factor Lite meeting table (Ø800) Oak</t>
  </si>
  <si>
    <t>https://www.epd-norge.no/getfile.php/1317673-1615838589/EPDer/M%C3%B8bler/Bord/NEPD-2716-1412_Factor-Lite-meeting-table-o800mm-oak-veneer.pdf</t>
  </si>
  <si>
    <t>Factor Lite meeting table ø800mm oak veneer</t>
  </si>
  <si>
    <t>https://www.epd-norge.no/getfile.php/1320539-1631708234/EPDer/M%C3%B8bler/Bord/NEPD-3106-1764_Isabell-bord-O-70cm.pdf</t>
  </si>
  <si>
    <t>Isabell bord Ø-70cm</t>
  </si>
  <si>
    <t>https://www.epd-norge.no/getfile.php/1310594-1559804850/EPDer/M%C3%B8bler/Bord/NEPD-1795-761_Pan-Table-O70.pdf</t>
  </si>
  <si>
    <t>Pan Table Ø70</t>
  </si>
  <si>
    <t>Hellands Möbler AS</t>
  </si>
  <si>
    <t>https://www.epd-norge.no/getfile.php/137140-1489082532/EPDer/M%C3%B8bler/Bord/NEPD-1272-412_cup-table.pdf</t>
  </si>
  <si>
    <t>Cup table</t>
  </si>
  <si>
    <t>https://www.epd-norge.no/getfile.php/138976-1527857688/EPDer/M%C3%B8bler/Bord/NEPD-1560-594_Camp-table.pdf</t>
  </si>
  <si>
    <t>Camp table 750x750 squirkle h400</t>
  </si>
  <si>
    <t>https://www.epd-norge.no/getfile.php/135239-1465940229/EPDer/M%C3%B8bler/Bord/NEPD-441-314-EN_Logic-Edge-table-160x80-w-manually-adjustable-t-legs.pdf</t>
  </si>
  <si>
    <t>Logic Edge table 160 x 80 cm with manually adjustable t-legs</t>
  </si>
  <si>
    <t>Aarsland Møbelfabrikk AS</t>
  </si>
  <si>
    <t>https://www.epd-norge.no/getfile.php/136756-1477337247/EPDer/M%C3%B8bler/Bord/NEPD-1193-363_Logic-table-160-x-80-cm-with-electrically-driven-adjustable-legs.pdf</t>
  </si>
  <si>
    <t>Logic table 160 x 80 cm with electrically driven adjustable legs</t>
  </si>
  <si>
    <t>https://www.epd-norge.no/getfile.php/136765-1477377720/EPDer/M%C3%B8bler/Bord/NEPD-1194-361_Logic-table-200-x-120-cm-with-electrically-driven-adjustable-legs.pdf</t>
  </si>
  <si>
    <t>Logic table 200 x 120 cm with electrically driven adjustable legs</t>
  </si>
  <si>
    <t>Höj- och sänkbart bord</t>
  </si>
  <si>
    <t>Konferensbord (större bord)</t>
  </si>
  <si>
    <t>https://www.epd-norge.no/getfile.php/1320132-1629989758/EPDer/M%C3%B8bler/Bord/NEPD-3041-1691_April-standard-table--C.pdf</t>
  </si>
  <si>
    <t>April standard table, C</t>
  </si>
  <si>
    <t>Vestre AS</t>
  </si>
  <si>
    <t>https://www.epd-norge.no/getfile.php/1320075-1629987055/EPDer/M%C3%B8bler/Bord/NEPD-3031-1701_Folk-table--anchoring-with-base-plate.pdf</t>
  </si>
  <si>
    <t>Folk table, anchoring with base plate</t>
  </si>
  <si>
    <t>https://www.epd-norge.no/getfile.php/1320039-1629980895/EPDer/M%C3%B8bler/Bord/NEPD-3025-1707_Vroom-table-.pdf</t>
  </si>
  <si>
    <t>Vroom table</t>
  </si>
  <si>
    <t>https://www.epd-norge.no/getfile.php/1320081-1629987261/EPDer/M%C3%B8bler/Bord/NEPD-3032-1700_April-Go-folding-table-wood.pdf</t>
  </si>
  <si>
    <t>April Go folding table wood</t>
  </si>
  <si>
    <t>https://www.epd-norge.no/getfile.php/1319997-1629976585/EPDer/M%C3%B8bler/Sittem%C3%B8bler/NEPD-3019-1713_Vroom-bench-straight-end.pdf</t>
  </si>
  <si>
    <t>Vroom bench straight end</t>
  </si>
  <si>
    <t>https://www.epd-norge.no/getfile.php/1320150-1629990328/EPDer/M%C3%B8bler/Sittem%C3%B8bler/NEPD-3044-1688_April-seat--C-.pdf</t>
  </si>
  <si>
    <t>April seat, C</t>
  </si>
  <si>
    <t>https://www.epd-norge.no/getfile.php/1320009-1629977055/EPDer/M%C3%B8bler/Sittem%C3%B8bler/NEPD-3021-1711_Bloc-seat-with-armrest.pdf</t>
  </si>
  <si>
    <t>Bloc seat with armrest</t>
  </si>
  <si>
    <t>https://www.epd-norge.no/getfile.php/1320144-1629990163/EPDer/M%C3%B8bler/Sittem%C3%B8bler/NEPD-3043-1689_April-bench--C.pdf</t>
  </si>
  <si>
    <t>April bench, C</t>
  </si>
  <si>
    <t>https://www.epd-norge.no/getfile.php/1320051-1629985724/EPDer/M%C3%B8bler/Sittem%C3%B8bler/NEPD-3027-1705_Porto-bench-E--Free-standing.pdf</t>
  </si>
  <si>
    <t>Porto bench E, Free-standing</t>
  </si>
  <si>
    <t>https://www.epd-norge.no/getfile.php/1320090-1629987724/EPDer/M%C3%B8bler/Sittem%C3%B8bler/NEPD-3034-1698_Folk-seat--anchoring-with-base-plate.pdf</t>
  </si>
  <si>
    <t>Folk seat, anchoring with base plate</t>
  </si>
  <si>
    <t>https://www.epd-norge.no/getfile.php/1319991-1629976343/EPDer/M%C3%B8bler/Sittem%C3%B8bler/NEPD-3018-1714_April-Go-bench-.pdf</t>
  </si>
  <si>
    <t>April Go bench</t>
  </si>
  <si>
    <t>Bänk</t>
  </si>
  <si>
    <t>https://www.epd-norge.no/getfile.php/1320057-1629986370/EPDer/M%C3%B8bler/Sittem%C3%B8bler/NEPD-3028-1704_April-Go-chair-wood.pdf</t>
  </si>
  <si>
    <t>April Go chair wood</t>
  </si>
  <si>
    <t>https://www.epd-norge.no/getfile.php/1320126-1629989539/EPDer/M%C3%B8bler/Bord/NEPD-3040-1692_Berg-benchtable.pdf</t>
  </si>
  <si>
    <t>Berg benchtable</t>
  </si>
  <si>
    <t>https://www.epd-norge.no/getfile.php/138451-1517566861/EPDer/M%C3%B8bler/Platem%C3%B8bler/NEPD-1492-505_IRIS-h--yskap-2A4-d--rer-nederst--3A4-glass-d--rer---verst.pdf</t>
  </si>
  <si>
    <t>IRIS school furniture 5A4 - w/ shelves, glass doors, HP laminate</t>
  </si>
  <si>
    <t>https://www.epd-norge.no/getfile.php/138053-1507267931/EPDer/M%C3%B8bler/Platem%C3%B8bler/NEPD-1415-475-Flexi-cabinet-F531.pdf</t>
  </si>
  <si>
    <t>Flexi cabinet F531</t>
  </si>
  <si>
    <t>https://www.epd-norge.no/getfile.php/1320494-1631617226/EPDer/M%C3%B8bler/Skap/NEPD-3091-1755_Systemskap-.pdf</t>
  </si>
  <si>
    <t>Systemskap</t>
  </si>
  <si>
    <t>https://www.epd-norge.no/getfile.php/138049-1507267813/EPDer/M%C3%B8bler/Platem%C3%B8bler/NEPD-1416-474-Flexi-tower-cabinet-F390.pdf</t>
  </si>
  <si>
    <t>Flexi tower cabinet F390</t>
  </si>
  <si>
    <t>https://www.epd-norge.no/getfile.php/138044-1507267471/EPDer/M%C3%B8bler/Platem%C3%B8bler/NEPD-1417-473-FlexiCabinet-F331.pdf</t>
  </si>
  <si>
    <t>Flexi cabinet F331</t>
  </si>
  <si>
    <t>https://www.epd-norge.no/getfile.php/1319300-1624619886/EPDer/M%C3%B8bler/Skap/NEPD-2929-1616_Note-shelf-1600.pdf</t>
  </si>
  <si>
    <t>Note shelf 1600</t>
  </si>
  <si>
    <t>https://www.epd-norge.no/getfile.php/1319234-1624614818/EPDer/M%C3%B8bler/Skap/NEPD-2918-1622_Note-shelf-2400.pdf</t>
  </si>
  <si>
    <t>Note shelf 2400</t>
  </si>
  <si>
    <t>https://www.epd-norge.no/getfile.php/138447-1517566444/EPDer/M%C3%B8bler/Platem%C3%B8bler/NEPD-1491-505_IRIS---pen-reol-3A4--9-rom.pdf</t>
  </si>
  <si>
    <t>IRIS school furniture 3A4 - w/ shelves, HP laminate</t>
  </si>
  <si>
    <t>Databasen kan användas…</t>
  </si>
  <si>
    <r>
      <t xml:space="preserve">Databasen kan </t>
    </r>
    <r>
      <rPr>
        <b/>
        <u/>
        <sz val="11"/>
        <color theme="1"/>
        <rFont val="Calibri"/>
        <family val="2"/>
        <scheme val="minor"/>
      </rPr>
      <t>inte</t>
    </r>
    <r>
      <rPr>
        <b/>
        <sz val="11"/>
        <color theme="1"/>
        <rFont val="Calibri"/>
        <family val="2"/>
        <scheme val="minor"/>
      </rPr>
      <t xml:space="preserve"> användas…</t>
    </r>
  </si>
  <si>
    <t>- För att göra klimatuppskattningar på större möbelflöden/-bestånd som består av många olika typer av möbler och/eller där man inte vet möblernas klimatpåverkan.</t>
  </si>
  <si>
    <t>- För att uppskatta vilka klimatbesparingar man kan göra genom att förlänga användingen av befintligt möbelbestånd i förhållande till att köpa nytt.</t>
  </si>
  <si>
    <t>- För att säga vilken möbel/möbeltyp som har lägst klimatpåverkan ur ett livscykelperspektiv, eftersom faktorer såsom livslängd och återvinnings-/reparerbarhet inte reflekteras i klimattalen.</t>
  </si>
  <si>
    <t>Klimattal i det här sammanhanget betyder en uppskattning/kvalificerad gissning av en möbels klimatpåverkan (i kg CO2e) från tillverkning.</t>
  </si>
  <si>
    <t>- Vissa möbelkategorier är inte representerade alls i den här versionen av databasen (t.ex. golv- och bordsskärmar).</t>
  </si>
  <si>
    <t xml:space="preserve">- Vissa möbler bygger på endast ett eller ett fåtal EPDer, vilket gör det svårt att sätta något generellt klimattal för den typen av möbel. </t>
  </si>
  <si>
    <t>Osäkerheter och brister:</t>
  </si>
  <si>
    <t>Vad kan de stora intervallen bero på?</t>
  </si>
  <si>
    <t xml:space="preserve">Vid närmare granskning av de EPDerna, speciellt inom de kategorier där intervallen var stora, sågs några potentiella förklaringar till vad som påverkar möblernas klimatpåverkan. Följande aspekter tycks vara betydelefulla för resultatet: </t>
  </si>
  <si>
    <t>Metod</t>
  </si>
  <si>
    <t>Instruktioner för använding och förståelse av databasen</t>
  </si>
  <si>
    <t xml:space="preserve">Analys </t>
  </si>
  <si>
    <t>- Materialkompositionen. Metall har stor klimatpåverkan, jämfört med exempelvis trä. En möbel med en trä-bas har därför generellt sett lägre klimatpåverkan än en möbel med metall-bas.</t>
  </si>
  <si>
    <t xml:space="preserve">- Andelen återvunnet material. Vissa möbler har en hög andel återvunnet material, medan andra är tillverkade av enbart nyråvara. Stål är det vanligast förekommande materialet i nästan alla möbelkategorier (se tabellen), och eftersom det är ett material med relativt stor klimatpåverkan får det stor betydelse om man använder återvunnen eller jungfrulig stål i möblerna. </t>
  </si>
  <si>
    <t>- Den totala materialåtgången, d.vs. möbelns vikt. För vissa möbelkategorier/-typer skiljer sig vikten mycket mellan olika EPDer. Eftersom materialanvändingen har stor klimatpåverkan får det betydelse hur mycket material man använder.</t>
  </si>
  <si>
    <t>- För att säga vilken klimatpåverkan en specifik möbel har eller för att jämföra specifika möbler mot varandra.</t>
  </si>
  <si>
    <t>Databasen ska läsas från vänster till höger. Värdena till vänster är uppskattade klimattal för de olika möbeltyperna inom varje möbelkategori. Ju längre till höger man befinner sig i databasen, ju mer detaljerad information och detaljerade klimattal ser man.</t>
  </si>
  <si>
    <t>Eftersom det fanns fler EPDer för vissa möbeltyper än för andra, är medianen baserat på typen av möbler. T.ex. medianen för kontorsstol bygger på medianen av "klassisk kontorsstol", "mesh-rygg" och "sadelsits". I kolumnen "antal dataset" sägger siffran före parentes (om parentes finns) hur många EPDer som studerats totalt, medan siffran inom parentes säger hur många typer av möbler medianen baserats på.</t>
  </si>
  <si>
    <t xml:space="preserve">Längst till höger visas klimattal för komponenter till vissa möbeltyper. Dessa kan vara relevanta att använda vid uppskattning av möbel-renovering. </t>
  </si>
  <si>
    <t>Vid använding av klimattalen var medveten om deras begränsingar och betydelse, se exempel på användingsområden nedan och osäkerheter under "analys"-fliken.</t>
  </si>
  <si>
    <t>"Reference service life", d.v.s. förväntad livsländ, är 15 år för kontorsmöblerna och 50 år för utemöblerna i de inkluderade EPDerna. För de möbel-EPDer där det specificerats en kortare livslängd än denna, har de exkluderats eftersom de då inte ansågs jämförbara med de andra.</t>
  </si>
  <si>
    <t>Klimattalen är satta som medianvärdet av de studerade EPDerna/kategorierna och är fetmarkerade.</t>
  </si>
  <si>
    <t>Medianvärdet användes som klimattal för möbelkategorierna/-typerna.  Medianvärdet användes som klimattal på grund av de stora skillnaderna/intervallen mellan EPDerna, och antogs därför bättre fånga klimatpåverkan för en ”typisk” möbel. För de möbelkategorier/-typer som i sin tur kunde delas upp i fler möbeltyper baserades medianen på typen av möbler. Detta gjordes eftersom det fanns fler EPDer för vissa möbeltyper än för andra.</t>
  </si>
  <si>
    <t xml:space="preserve">Uppdelningen till olika möbeltyper har till stor del gjorts baserat på hur möblerna ser ut. Denna uppdelning valdes eftersom den främsta användingen av databasen antogs vara vid återbruk, där man antagligen har stora mängder av olika typer av möbler och sortering/uppdelning naturligt sker efter hur möblerna ser ut. Uppdelning efter utseende antogs därför vara mest användarvänlig (istället för att dela upp i förhållande till materialkomposition t.ex.).  </t>
  </si>
  <si>
    <t>Samtliga EPDer som ligger till grund för klimattalen är listade i de sista flikarna, uppdelat per möbelkategori.</t>
  </si>
  <si>
    <t xml:space="preserve">För vissa EPDer, t.ex. fåtöljer och soffor, fanns det klimatdata för flera varianter av samma typ av möbel i samma EPD (t.ex. olika storlekar på möbeln). I dessa fall har klimatdata för flera möbler/komponenter hämtats från samma EPD. </t>
  </si>
  <si>
    <t>- För att uppskatta vilken klimatpåverkan renovering, i form av byte av armstöd/nackstöd av en kontorsstol eller byte av underrede/bordsskiva för ett bord, har.    Samt vad den klimatpåverkan är i förhållande till att köpa nytt.</t>
  </si>
  <si>
    <t>Tanken är att om man har mer detaljerad information om möblerna man vill räkna på så kan man använda sig av det för att göra en bättre uppskattning. Men om man inte har det så kan man använda sig av värdena längre till vänster som är mer generella och bygger på fler typer av möbler.</t>
  </si>
  <si>
    <t>Kolumnen "typisk möbeldesign inom verksamheten" har lämnats tom för att användaren av databasen ska kunna lägga in klimattalet för den möbeltyp som stämmer bäst överens med den möbeltyp man har inom verksamheten (om det finns en dominerande typ). T.ex. om man vet att de flesta kontorsstolar inom verksamheten är "klassiska" kontorsstolar med nackstöd så kan man skriva in siffran 95,4 (kg CO2e) där.</t>
  </si>
  <si>
    <t>- Det är ett stort intervall för vissa möbler, vilket gör det svårt att bestämma en storleksordning för en typisk möbel. För vissa kategorier snävas intervallet in när möblerna specificeras, enligt den uppdelning som är gjord i databasen, men för vissa möbler gör det inte det (vilket kan bero att skillnaderna ligger i andelen återvunnet material).</t>
  </si>
  <si>
    <t xml:space="preserve">- EPDerna bygger på möbler från ett fåtal norska leverantörer och vissa möbelkategorier/-typer bygger enbart på EPDer från en leverantör. Huruvida dessa leverantörer är representativa för tillverkning av de här typerna av möbler har inte analyserats vidare inom ramen för det här arbetet. </t>
  </si>
  <si>
    <t>Vanligaste materialen, rangordnat från 1-4, för olika möbler (med data från studerade EPDer)</t>
  </si>
  <si>
    <t xml:space="preserve">Alla möbel-EPDer från EPD-Norges hemsida som varit relevanta för de studerade möbelkategorierna har inkluderats som underlag till databasen. Klimatdatan som använts motsvarar A1-A3 i EPDerna, d.v.s. tillverkning av möblerna. </t>
  </si>
  <si>
    <t>Databasen bygger på EPD-data från EPD-Norge. EPDer används som källa till databasen eftersom de anses vara en trovärdig källa till jämförbara klimat-data för produkter, eftersom de är gjorda på ett standardiserat sätt, bygger på etablerade ISO-standarder, använder sig av verifierad data och är tredjepartsgranskade.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</si>
</sst>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18" x14ac:knownFonts="1">
    <font>
      <sz val="11"/>
      <color theme="1"/>
      <name val="Calibri"/>
      <family val="2"/>
      <scheme val="minor"/>
    </font>
    <font>
      <sz val="11"/>
      <color theme="1"/>
      <name val="Calibri"/>
      <family val="2"/>
      <scheme val="minor"/>
    </font>
    <font>
      <b/>
      <sz val="12"/>
      <color rgb="FF000000"/>
      <name val="Calibri"/>
      <family val="2"/>
    </font>
    <font>
      <sz val="12"/>
      <color rgb="FF000000"/>
      <name val="Calibri"/>
      <family val="2"/>
    </font>
    <font>
      <sz val="11"/>
      <color theme="1"/>
      <name val="Calibri"/>
      <family val="2"/>
    </font>
    <font>
      <b/>
      <sz val="11"/>
      <color rgb="FFB13414"/>
      <name val="Calibri"/>
      <family val="2"/>
    </font>
    <font>
      <b/>
      <sz val="11"/>
      <color rgb="FF000000"/>
      <name val="Calibri"/>
      <family val="2"/>
    </font>
    <font>
      <sz val="11"/>
      <color rgb="FF000000"/>
      <name val="Calibri"/>
      <family val="2"/>
    </font>
    <font>
      <b/>
      <sz val="11"/>
      <name val="Calibri"/>
      <family val="2"/>
    </font>
    <font>
      <b/>
      <sz val="11"/>
      <color theme="1"/>
      <name val="Calibri"/>
      <family val="2"/>
      <scheme val="minor"/>
    </font>
    <font>
      <sz val="11"/>
      <color theme="1"/>
      <name val="Times New Roman"/>
      <family val="1"/>
    </font>
    <font>
      <b/>
      <sz val="11"/>
      <name val="Calibri"/>
      <family val="2"/>
      <scheme val="minor"/>
    </font>
    <font>
      <b/>
      <sz val="12"/>
      <color theme="1"/>
      <name val="Calibri"/>
      <family val="2"/>
      <scheme val="minor"/>
    </font>
    <font>
      <b/>
      <sz val="20"/>
      <color theme="1"/>
      <name val="Calibri"/>
      <family val="2"/>
      <scheme val="minor"/>
    </font>
    <font>
      <sz val="12"/>
      <color theme="1"/>
      <name val="Calibri"/>
      <family val="2"/>
      <scheme val="minor"/>
    </font>
    <font>
      <b/>
      <u/>
      <sz val="11"/>
      <color theme="1"/>
      <name val="Calibri"/>
      <family val="2"/>
      <scheme val="minor"/>
    </font>
    <font>
      <b/>
      <sz val="10"/>
      <color theme="1"/>
      <name val="Calibri"/>
      <family val="2"/>
      <scheme val="minor"/>
    </font>
    <font>
      <sz val="10"/>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2F2F2"/>
        <bgColor rgb="FF000000"/>
      </patternFill>
    </fill>
    <fill>
      <patternFill patternType="solid">
        <fgColor rgb="FFFFF3CC"/>
        <bgColor rgb="FF000000"/>
      </patternFill>
    </fill>
    <fill>
      <patternFill patternType="solid">
        <fgColor rgb="FFFFFFFF"/>
        <bgColor rgb="FF000000"/>
      </patternFill>
    </fill>
    <fill>
      <patternFill patternType="solid">
        <fgColor rgb="FFF3A972"/>
        <bgColor rgb="FF000000"/>
      </patternFill>
    </fill>
    <fill>
      <patternFill patternType="solid">
        <fgColor rgb="FFEBD1B1"/>
        <bgColor rgb="FF000000"/>
      </patternFill>
    </fill>
    <fill>
      <patternFill patternType="solid">
        <fgColor rgb="FFFFE99B"/>
        <bgColor rgb="FF000000"/>
      </patternFill>
    </fill>
    <fill>
      <patternFill patternType="solid">
        <fgColor rgb="FFC2A5A5"/>
        <bgColor rgb="FF000000"/>
      </patternFill>
    </fill>
    <fill>
      <patternFill patternType="solid">
        <fgColor rgb="FFB6A39A"/>
        <bgColor rgb="FF000000"/>
      </patternFill>
    </fill>
  </fills>
  <borders count="40">
    <border>
      <left/>
      <right/>
      <top/>
      <bottom/>
      <diagonal/>
    </border>
    <border>
      <left style="thin">
        <color auto="1"/>
      </left>
      <right style="thin">
        <color auto="1"/>
      </right>
      <top style="thin">
        <color auto="1"/>
      </top>
      <bottom/>
      <diagonal/>
    </border>
    <border>
      <left/>
      <right style="medium">
        <color auto="1"/>
      </right>
      <top style="medium">
        <color auto="1"/>
      </top>
      <bottom/>
      <diagonal/>
    </border>
    <border>
      <left style="medium">
        <color auto="1"/>
      </left>
      <right style="thin">
        <color auto="1"/>
      </right>
      <top style="medium">
        <color auto="1"/>
      </top>
      <bottom/>
      <diagonal/>
    </border>
    <border>
      <left/>
      <right style="thin">
        <color auto="1"/>
      </right>
      <top style="medium">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medium">
        <color auto="1"/>
      </right>
      <top/>
      <bottom/>
      <diagonal/>
    </border>
    <border>
      <left style="thin">
        <color auto="1"/>
      </left>
      <right style="thin">
        <color auto="1"/>
      </right>
      <top/>
      <bottom style="thin">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bottom style="thin">
        <color auto="1"/>
      </bottom>
      <diagonal/>
    </border>
    <border>
      <left/>
      <right style="medium">
        <color auto="1"/>
      </right>
      <top style="thin">
        <color auto="1"/>
      </top>
      <bottom/>
      <diagonal/>
    </border>
    <border>
      <left style="thin">
        <color auto="1"/>
      </left>
      <right style="thin">
        <color auto="1"/>
      </right>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diagonal/>
    </border>
    <border>
      <left/>
      <right style="medium">
        <color auto="1"/>
      </right>
      <top/>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medium">
        <color auto="1"/>
      </left>
      <right/>
      <top style="thin">
        <color auto="1"/>
      </top>
      <bottom/>
      <diagonal/>
    </border>
    <border>
      <left style="medium">
        <color auto="1"/>
      </left>
      <right/>
      <top/>
      <bottom style="thin">
        <color auto="1"/>
      </bottom>
      <diagonal/>
    </border>
    <border>
      <left/>
      <right/>
      <top/>
      <bottom style="thin">
        <color auto="1"/>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90">
    <xf numFmtId="0" fontId="0" fillId="0" borderId="0" xfId="0"/>
    <xf numFmtId="0" fontId="0" fillId="2" borderId="0" xfId="0" applyFill="1"/>
    <xf numFmtId="49" fontId="3" fillId="3" borderId="5" xfId="0" applyNumberFormat="1" applyFont="1" applyFill="1" applyBorder="1" applyAlignment="1">
      <alignment horizontal="center"/>
    </xf>
    <xf numFmtId="49" fontId="3" fillId="3" borderId="6" xfId="0" applyNumberFormat="1" applyFont="1" applyFill="1" applyBorder="1" applyAlignment="1">
      <alignment horizontal="center"/>
    </xf>
    <xf numFmtId="2" fontId="3" fillId="3" borderId="5" xfId="0" applyNumberFormat="1" applyFont="1" applyFill="1" applyBorder="1" applyAlignment="1">
      <alignment horizontal="center"/>
    </xf>
    <xf numFmtId="49" fontId="3" fillId="3" borderId="7" xfId="0" applyNumberFormat="1" applyFont="1" applyFill="1" applyBorder="1" applyAlignment="1">
      <alignment horizontal="center"/>
    </xf>
    <xf numFmtId="49" fontId="4" fillId="4" borderId="12" xfId="0" applyNumberFormat="1" applyFont="1" applyFill="1" applyBorder="1" applyAlignment="1">
      <alignment horizontal="center"/>
    </xf>
    <xf numFmtId="49" fontId="4" fillId="4" borderId="10" xfId="0" applyNumberFormat="1" applyFont="1" applyFill="1" applyBorder="1" applyAlignment="1">
      <alignment horizontal="center"/>
    </xf>
    <xf numFmtId="2" fontId="7" fillId="4" borderId="19" xfId="1" applyNumberFormat="1" applyFont="1" applyFill="1" applyBorder="1" applyAlignment="1">
      <alignment horizontal="center"/>
    </xf>
    <xf numFmtId="2" fontId="6" fillId="4" borderId="19" xfId="0" applyNumberFormat="1" applyFont="1" applyFill="1" applyBorder="1" applyAlignment="1">
      <alignment horizontal="center"/>
    </xf>
    <xf numFmtId="2" fontId="4" fillId="4" borderId="20" xfId="0" applyNumberFormat="1" applyFont="1" applyFill="1" applyBorder="1" applyAlignment="1">
      <alignment horizontal="center"/>
    </xf>
    <xf numFmtId="49" fontId="4" fillId="4" borderId="13" xfId="0" applyNumberFormat="1" applyFont="1" applyFill="1" applyBorder="1" applyAlignment="1">
      <alignment horizontal="center"/>
    </xf>
    <xf numFmtId="49" fontId="6" fillId="4" borderId="10" xfId="0" applyNumberFormat="1" applyFont="1" applyFill="1" applyBorder="1" applyAlignment="1">
      <alignment horizontal="center"/>
    </xf>
    <xf numFmtId="2" fontId="4" fillId="4" borderId="19" xfId="0" applyNumberFormat="1" applyFont="1" applyFill="1" applyBorder="1" applyAlignment="1">
      <alignment horizontal="center"/>
    </xf>
    <xf numFmtId="49" fontId="6" fillId="4" borderId="5" xfId="0" applyNumberFormat="1" applyFont="1" applyFill="1" applyBorder="1" applyAlignment="1">
      <alignment horizontal="center"/>
    </xf>
    <xf numFmtId="49" fontId="4" fillId="4" borderId="6" xfId="0" applyNumberFormat="1" applyFont="1" applyFill="1" applyBorder="1" applyAlignment="1">
      <alignment horizontal="center"/>
    </xf>
    <xf numFmtId="2" fontId="4" fillId="4" borderId="7" xfId="0" applyNumberFormat="1" applyFont="1" applyFill="1" applyBorder="1" applyAlignment="1">
      <alignment horizontal="center"/>
    </xf>
    <xf numFmtId="49" fontId="4" fillId="4" borderId="24" xfId="0" applyNumberFormat="1" applyFont="1" applyFill="1" applyBorder="1" applyAlignment="1">
      <alignment horizontal="center"/>
    </xf>
    <xf numFmtId="49" fontId="4" fillId="4" borderId="5" xfId="0" applyNumberFormat="1" applyFont="1" applyFill="1" applyBorder="1" applyAlignment="1">
      <alignment horizontal="center"/>
    </xf>
    <xf numFmtId="49" fontId="6" fillId="4" borderId="6" xfId="0" applyNumberFormat="1" applyFont="1" applyFill="1" applyBorder="1" applyAlignment="1">
      <alignment horizontal="center"/>
    </xf>
    <xf numFmtId="0" fontId="4" fillId="4" borderId="26" xfId="0" applyFont="1" applyFill="1" applyBorder="1" applyAlignment="1">
      <alignment horizontal="center"/>
    </xf>
    <xf numFmtId="0" fontId="8" fillId="4" borderId="27" xfId="0" applyFont="1" applyFill="1" applyBorder="1" applyAlignment="1">
      <alignment horizontal="center"/>
    </xf>
    <xf numFmtId="2" fontId="4" fillId="4" borderId="6" xfId="0" applyNumberFormat="1" applyFont="1" applyFill="1" applyBorder="1" applyAlignment="1">
      <alignment horizontal="center"/>
    </xf>
    <xf numFmtId="2" fontId="6" fillId="4" borderId="6" xfId="0" applyNumberFormat="1" applyFont="1" applyFill="1" applyBorder="1" applyAlignment="1">
      <alignment horizontal="center"/>
    </xf>
    <xf numFmtId="49" fontId="4" fillId="4" borderId="7" xfId="0" applyNumberFormat="1" applyFont="1" applyFill="1" applyBorder="1" applyAlignment="1">
      <alignment horizontal="center"/>
    </xf>
    <xf numFmtId="49" fontId="4" fillId="4" borderId="27" xfId="0" applyNumberFormat="1" applyFont="1" applyFill="1" applyBorder="1" applyAlignment="1">
      <alignment horizontal="center"/>
    </xf>
    <xf numFmtId="2" fontId="4" fillId="4" borderId="24" xfId="0" applyNumberFormat="1" applyFont="1" applyFill="1" applyBorder="1" applyAlignment="1">
      <alignment horizontal="center"/>
    </xf>
    <xf numFmtId="1" fontId="4" fillId="4" borderId="6" xfId="0" applyNumberFormat="1" applyFont="1" applyFill="1" applyBorder="1" applyAlignment="1">
      <alignment horizontal="center" vertical="center"/>
    </xf>
    <xf numFmtId="0" fontId="4" fillId="4" borderId="6" xfId="0" applyFont="1" applyFill="1" applyBorder="1" applyAlignment="1">
      <alignment horizontal="center"/>
    </xf>
    <xf numFmtId="49" fontId="6" fillId="4" borderId="8" xfId="0" applyNumberFormat="1" applyFont="1" applyFill="1" applyBorder="1" applyAlignment="1">
      <alignment horizontal="center"/>
    </xf>
    <xf numFmtId="49" fontId="4" fillId="4" borderId="8" xfId="0" applyNumberFormat="1" applyFont="1" applyFill="1" applyBorder="1" applyAlignment="1">
      <alignment horizontal="center"/>
    </xf>
    <xf numFmtId="2" fontId="4" fillId="4" borderId="8" xfId="0" applyNumberFormat="1" applyFont="1" applyFill="1" applyBorder="1" applyAlignment="1">
      <alignment horizontal="center"/>
    </xf>
    <xf numFmtId="1" fontId="6" fillId="4" borderId="8" xfId="0" applyNumberFormat="1" applyFont="1" applyFill="1" applyBorder="1" applyAlignment="1">
      <alignment horizontal="center"/>
    </xf>
    <xf numFmtId="1" fontId="4" fillId="4" borderId="26" xfId="0" applyNumberFormat="1" applyFont="1" applyFill="1" applyBorder="1" applyAlignment="1">
      <alignment horizontal="center"/>
    </xf>
    <xf numFmtId="49" fontId="4" fillId="4" borderId="1" xfId="0" applyNumberFormat="1" applyFont="1" applyFill="1" applyBorder="1" applyAlignment="1">
      <alignment horizontal="center"/>
    </xf>
    <xf numFmtId="0" fontId="4" fillId="4" borderId="15" xfId="0" applyFont="1" applyFill="1" applyBorder="1" applyAlignment="1">
      <alignment horizontal="center"/>
    </xf>
    <xf numFmtId="49" fontId="4" fillId="4" borderId="29" xfId="0" applyNumberFormat="1" applyFont="1" applyFill="1" applyBorder="1" applyAlignment="1">
      <alignment horizontal="center"/>
    </xf>
    <xf numFmtId="49" fontId="6" fillId="4" borderId="1" xfId="0" applyNumberFormat="1" applyFont="1" applyFill="1" applyBorder="1" applyAlignment="1">
      <alignment horizontal="center"/>
    </xf>
    <xf numFmtId="0" fontId="6" fillId="5" borderId="8" xfId="0" applyFont="1" applyFill="1" applyBorder="1" applyAlignment="1">
      <alignment horizontal="center"/>
    </xf>
    <xf numFmtId="49" fontId="4" fillId="5" borderId="8" xfId="0" applyNumberFormat="1" applyFont="1" applyFill="1" applyBorder="1" applyAlignment="1">
      <alignment horizontal="center"/>
    </xf>
    <xf numFmtId="49" fontId="6" fillId="5" borderId="8" xfId="0" applyNumberFormat="1" applyFont="1" applyFill="1" applyBorder="1" applyAlignment="1">
      <alignment horizontal="center" vertical="center"/>
    </xf>
    <xf numFmtId="49" fontId="6" fillId="5" borderId="8" xfId="0" applyNumberFormat="1" applyFont="1" applyFill="1" applyBorder="1" applyAlignment="1">
      <alignment horizontal="center"/>
    </xf>
    <xf numFmtId="2" fontId="4" fillId="5" borderId="8" xfId="0" applyNumberFormat="1" applyFont="1" applyFill="1" applyBorder="1" applyAlignment="1">
      <alignment horizontal="center"/>
    </xf>
    <xf numFmtId="49" fontId="4" fillId="6" borderId="10" xfId="0" applyNumberFormat="1" applyFont="1" applyFill="1" applyBorder="1" applyAlignment="1">
      <alignment horizontal="center"/>
    </xf>
    <xf numFmtId="2" fontId="4" fillId="6" borderId="19" xfId="0" applyNumberFormat="1" applyFont="1" applyFill="1" applyBorder="1" applyAlignment="1">
      <alignment horizontal="center"/>
    </xf>
    <xf numFmtId="2" fontId="6" fillId="6" borderId="19" xfId="0" applyNumberFormat="1" applyFont="1" applyFill="1" applyBorder="1" applyAlignment="1">
      <alignment horizontal="center"/>
    </xf>
    <xf numFmtId="49" fontId="4" fillId="6" borderId="19" xfId="0" applyNumberFormat="1" applyFont="1" applyFill="1" applyBorder="1" applyAlignment="1">
      <alignment horizontal="center"/>
    </xf>
    <xf numFmtId="49" fontId="4" fillId="6" borderId="13" xfId="0" applyNumberFormat="1" applyFont="1" applyFill="1" applyBorder="1" applyAlignment="1">
      <alignment horizontal="center"/>
    </xf>
    <xf numFmtId="49" fontId="6" fillId="6" borderId="10" xfId="0" applyNumberFormat="1" applyFont="1" applyFill="1" applyBorder="1" applyAlignment="1">
      <alignment horizontal="center"/>
    </xf>
    <xf numFmtId="49" fontId="4" fillId="6" borderId="5" xfId="0" applyNumberFormat="1" applyFont="1" applyFill="1" applyBorder="1" applyAlignment="1">
      <alignment horizontal="center"/>
    </xf>
    <xf numFmtId="49" fontId="4" fillId="6" borderId="6" xfId="0" applyNumberFormat="1" applyFont="1" applyFill="1" applyBorder="1" applyAlignment="1">
      <alignment horizontal="center"/>
    </xf>
    <xf numFmtId="2" fontId="4" fillId="6" borderId="7" xfId="0" applyNumberFormat="1" applyFont="1" applyFill="1" applyBorder="1" applyAlignment="1">
      <alignment horizontal="center"/>
    </xf>
    <xf numFmtId="2" fontId="6" fillId="6" borderId="7" xfId="0" applyNumberFormat="1" applyFont="1" applyFill="1" applyBorder="1" applyAlignment="1">
      <alignment horizontal="center"/>
    </xf>
    <xf numFmtId="49" fontId="4" fillId="6" borderId="7" xfId="0" applyNumberFormat="1" applyFont="1" applyFill="1" applyBorder="1" applyAlignment="1">
      <alignment horizontal="center"/>
    </xf>
    <xf numFmtId="49" fontId="6" fillId="6" borderId="6" xfId="0" applyNumberFormat="1" applyFont="1" applyFill="1" applyBorder="1" applyAlignment="1">
      <alignment horizontal="center"/>
    </xf>
    <xf numFmtId="2" fontId="4" fillId="6" borderId="26" xfId="0" applyNumberFormat="1" applyFont="1" applyFill="1" applyBorder="1" applyAlignment="1">
      <alignment horizontal="center"/>
    </xf>
    <xf numFmtId="49" fontId="6" fillId="6" borderId="29" xfId="0" applyNumberFormat="1" applyFont="1" applyFill="1" applyBorder="1" applyAlignment="1">
      <alignment horizontal="center"/>
    </xf>
    <xf numFmtId="49" fontId="4" fillId="6" borderId="1" xfId="0" applyNumberFormat="1" applyFont="1" applyFill="1" applyBorder="1" applyAlignment="1">
      <alignment horizontal="center"/>
    </xf>
    <xf numFmtId="2" fontId="4" fillId="6" borderId="30" xfId="0" applyNumberFormat="1" applyFont="1" applyFill="1" applyBorder="1" applyAlignment="1">
      <alignment horizontal="center"/>
    </xf>
    <xf numFmtId="2" fontId="6" fillId="6" borderId="30" xfId="0" applyNumberFormat="1" applyFont="1" applyFill="1" applyBorder="1" applyAlignment="1">
      <alignment horizontal="center"/>
    </xf>
    <xf numFmtId="2" fontId="4" fillId="6" borderId="17" xfId="0" applyNumberFormat="1" applyFont="1" applyFill="1" applyBorder="1" applyAlignment="1">
      <alignment horizontal="center"/>
    </xf>
    <xf numFmtId="2" fontId="4" fillId="6" borderId="15" xfId="0" applyNumberFormat="1" applyFont="1" applyFill="1" applyBorder="1" applyAlignment="1">
      <alignment horizontal="center"/>
    </xf>
    <xf numFmtId="49" fontId="4" fillId="6" borderId="29" xfId="0" applyNumberFormat="1" applyFont="1" applyFill="1" applyBorder="1" applyAlignment="1">
      <alignment horizontal="center"/>
    </xf>
    <xf numFmtId="49" fontId="6" fillId="6" borderId="1" xfId="0" applyNumberFormat="1" applyFont="1" applyFill="1" applyBorder="1" applyAlignment="1">
      <alignment horizontal="center"/>
    </xf>
    <xf numFmtId="49" fontId="6" fillId="7" borderId="13" xfId="0" applyNumberFormat="1" applyFont="1" applyFill="1" applyBorder="1" applyAlignment="1">
      <alignment horizontal="center"/>
    </xf>
    <xf numFmtId="0" fontId="4" fillId="7" borderId="10" xfId="0" applyFont="1" applyFill="1" applyBorder="1" applyAlignment="1">
      <alignment horizontal="center"/>
    </xf>
    <xf numFmtId="2" fontId="4" fillId="7" borderId="19" xfId="0" applyNumberFormat="1" applyFont="1" applyFill="1" applyBorder="1" applyAlignment="1">
      <alignment horizontal="center"/>
    </xf>
    <xf numFmtId="2" fontId="6" fillId="7" borderId="19" xfId="0" applyNumberFormat="1" applyFont="1" applyFill="1" applyBorder="1" applyAlignment="1">
      <alignment horizontal="center"/>
    </xf>
    <xf numFmtId="49" fontId="4" fillId="7" borderId="19" xfId="0" applyNumberFormat="1" applyFont="1" applyFill="1" applyBorder="1" applyAlignment="1">
      <alignment horizontal="center"/>
    </xf>
    <xf numFmtId="49" fontId="4" fillId="7" borderId="13" xfId="0" applyNumberFormat="1" applyFont="1" applyFill="1" applyBorder="1" applyAlignment="1">
      <alignment horizontal="center"/>
    </xf>
    <xf numFmtId="49" fontId="4" fillId="7" borderId="10" xfId="0" applyNumberFormat="1" applyFont="1" applyFill="1" applyBorder="1" applyAlignment="1">
      <alignment horizontal="center"/>
    </xf>
    <xf numFmtId="49" fontId="6" fillId="7" borderId="10" xfId="0" applyNumberFormat="1" applyFont="1" applyFill="1" applyBorder="1" applyAlignment="1">
      <alignment horizontal="center"/>
    </xf>
    <xf numFmtId="49" fontId="4" fillId="7" borderId="27" xfId="0" applyNumberFormat="1" applyFont="1" applyFill="1" applyBorder="1" applyAlignment="1">
      <alignment horizontal="center"/>
    </xf>
    <xf numFmtId="49" fontId="4" fillId="7" borderId="6" xfId="0" applyNumberFormat="1" applyFont="1" applyFill="1" applyBorder="1" applyAlignment="1">
      <alignment horizontal="center"/>
    </xf>
    <xf numFmtId="2" fontId="4" fillId="7" borderId="7" xfId="0" applyNumberFormat="1" applyFont="1" applyFill="1" applyBorder="1" applyAlignment="1">
      <alignment horizontal="center"/>
    </xf>
    <xf numFmtId="2" fontId="6" fillId="7" borderId="7" xfId="0" applyNumberFormat="1" applyFont="1" applyFill="1" applyBorder="1" applyAlignment="1">
      <alignment horizontal="center"/>
    </xf>
    <xf numFmtId="2" fontId="4" fillId="7" borderId="24" xfId="0" applyNumberFormat="1" applyFont="1" applyFill="1" applyBorder="1" applyAlignment="1">
      <alignment horizontal="center"/>
    </xf>
    <xf numFmtId="49" fontId="4" fillId="7" borderId="5" xfId="0" applyNumberFormat="1" applyFont="1" applyFill="1" applyBorder="1" applyAlignment="1">
      <alignment horizontal="center"/>
    </xf>
    <xf numFmtId="49" fontId="6" fillId="7" borderId="6" xfId="0" applyNumberFormat="1" applyFont="1" applyFill="1" applyBorder="1" applyAlignment="1">
      <alignment horizontal="center"/>
    </xf>
    <xf numFmtId="0" fontId="4" fillId="7" borderId="26" xfId="0" applyFont="1" applyFill="1" applyBorder="1" applyAlignment="1">
      <alignment horizontal="center"/>
    </xf>
    <xf numFmtId="49" fontId="6" fillId="7" borderId="5" xfId="0" applyNumberFormat="1" applyFont="1" applyFill="1" applyBorder="1" applyAlignment="1">
      <alignment horizontal="center"/>
    </xf>
    <xf numFmtId="49" fontId="4" fillId="7" borderId="7" xfId="0" applyNumberFormat="1" applyFont="1" applyFill="1" applyBorder="1" applyAlignment="1">
      <alignment horizontal="center"/>
    </xf>
    <xf numFmtId="49" fontId="4" fillId="7" borderId="18" xfId="0" applyNumberFormat="1" applyFont="1" applyFill="1" applyBorder="1" applyAlignment="1">
      <alignment horizontal="center"/>
    </xf>
    <xf numFmtId="49" fontId="4" fillId="7" borderId="1" xfId="0" applyNumberFormat="1" applyFont="1" applyFill="1" applyBorder="1" applyAlignment="1">
      <alignment horizontal="center"/>
    </xf>
    <xf numFmtId="2" fontId="4" fillId="7" borderId="30" xfId="0" applyNumberFormat="1" applyFont="1" applyFill="1" applyBorder="1" applyAlignment="1">
      <alignment horizontal="center"/>
    </xf>
    <xf numFmtId="2" fontId="6" fillId="7" borderId="30" xfId="0" applyNumberFormat="1" applyFont="1" applyFill="1" applyBorder="1" applyAlignment="1">
      <alignment horizontal="center"/>
    </xf>
    <xf numFmtId="2" fontId="4" fillId="7" borderId="17" xfId="0" applyNumberFormat="1" applyFont="1" applyFill="1" applyBorder="1" applyAlignment="1">
      <alignment horizontal="center"/>
    </xf>
    <xf numFmtId="49" fontId="4" fillId="7" borderId="29" xfId="0" applyNumberFormat="1" applyFont="1" applyFill="1" applyBorder="1" applyAlignment="1">
      <alignment horizontal="center"/>
    </xf>
    <xf numFmtId="49" fontId="6" fillId="7" borderId="1" xfId="0" applyNumberFormat="1" applyFont="1" applyFill="1" applyBorder="1" applyAlignment="1">
      <alignment horizontal="center"/>
    </xf>
    <xf numFmtId="49" fontId="6" fillId="8" borderId="13" xfId="0" applyNumberFormat="1" applyFont="1" applyFill="1" applyBorder="1" applyAlignment="1">
      <alignment horizontal="center"/>
    </xf>
    <xf numFmtId="2" fontId="4" fillId="8" borderId="10" xfId="0" applyNumberFormat="1" applyFont="1" applyFill="1" applyBorder="1" applyAlignment="1">
      <alignment horizontal="center"/>
    </xf>
    <xf numFmtId="2" fontId="4" fillId="8" borderId="19" xfId="0" applyNumberFormat="1" applyFont="1" applyFill="1" applyBorder="1" applyAlignment="1">
      <alignment horizontal="center"/>
    </xf>
    <xf numFmtId="2" fontId="6" fillId="8" borderId="19" xfId="0" applyNumberFormat="1" applyFont="1" applyFill="1" applyBorder="1" applyAlignment="1">
      <alignment horizontal="center"/>
    </xf>
    <xf numFmtId="49" fontId="4" fillId="8" borderId="13" xfId="0" applyNumberFormat="1" applyFont="1" applyFill="1" applyBorder="1" applyAlignment="1">
      <alignment horizontal="center"/>
    </xf>
    <xf numFmtId="49" fontId="4" fillId="8" borderId="10" xfId="0" applyNumberFormat="1" applyFont="1" applyFill="1" applyBorder="1" applyAlignment="1">
      <alignment horizontal="center"/>
    </xf>
    <xf numFmtId="2" fontId="6" fillId="8" borderId="10" xfId="0" applyNumberFormat="1" applyFont="1" applyFill="1" applyBorder="1" applyAlignment="1">
      <alignment horizontal="center"/>
    </xf>
    <xf numFmtId="1" fontId="4" fillId="8" borderId="10" xfId="0" applyNumberFormat="1" applyFont="1" applyFill="1" applyBorder="1" applyAlignment="1">
      <alignment horizontal="center"/>
    </xf>
    <xf numFmtId="49" fontId="6" fillId="8" borderId="10" xfId="0" applyNumberFormat="1" applyFont="1" applyFill="1" applyBorder="1" applyAlignment="1">
      <alignment horizontal="center"/>
    </xf>
    <xf numFmtId="49" fontId="4" fillId="8" borderId="6" xfId="0" applyNumberFormat="1" applyFont="1" applyFill="1" applyBorder="1" applyAlignment="1">
      <alignment horizontal="center"/>
    </xf>
    <xf numFmtId="49" fontId="6" fillId="8" borderId="6" xfId="0" applyNumberFormat="1" applyFont="1" applyFill="1" applyBorder="1" applyAlignment="1">
      <alignment horizontal="center"/>
    </xf>
    <xf numFmtId="49" fontId="4" fillId="8" borderId="24" xfId="0" applyNumberFormat="1" applyFont="1" applyFill="1" applyBorder="1" applyAlignment="1">
      <alignment horizontal="center"/>
    </xf>
    <xf numFmtId="49" fontId="6" fillId="8" borderId="5" xfId="0" applyNumberFormat="1" applyFont="1" applyFill="1" applyBorder="1" applyAlignment="1">
      <alignment horizontal="center"/>
    </xf>
    <xf numFmtId="2" fontId="4" fillId="8" borderId="6" xfId="0" applyNumberFormat="1" applyFont="1" applyFill="1" applyBorder="1" applyAlignment="1">
      <alignment horizontal="center"/>
    </xf>
    <xf numFmtId="2" fontId="4" fillId="8" borderId="7" xfId="0" applyNumberFormat="1" applyFont="1" applyFill="1" applyBorder="1" applyAlignment="1">
      <alignment horizontal="center"/>
    </xf>
    <xf numFmtId="2" fontId="4" fillId="8" borderId="26" xfId="0" applyNumberFormat="1" applyFont="1" applyFill="1" applyBorder="1" applyAlignment="1">
      <alignment horizontal="center"/>
    </xf>
    <xf numFmtId="49" fontId="4" fillId="8" borderId="5" xfId="0" applyNumberFormat="1" applyFont="1" applyFill="1" applyBorder="1" applyAlignment="1">
      <alignment horizontal="center"/>
    </xf>
    <xf numFmtId="1" fontId="4" fillId="8" borderId="6" xfId="0" applyNumberFormat="1" applyFont="1" applyFill="1" applyBorder="1" applyAlignment="1">
      <alignment horizontal="center"/>
    </xf>
    <xf numFmtId="2" fontId="6" fillId="8" borderId="6" xfId="0" applyNumberFormat="1" applyFont="1" applyFill="1" applyBorder="1" applyAlignment="1">
      <alignment horizontal="center"/>
    </xf>
    <xf numFmtId="49" fontId="6" fillId="8" borderId="29" xfId="0" applyNumberFormat="1" applyFont="1" applyFill="1" applyBorder="1" applyAlignment="1">
      <alignment horizontal="center"/>
    </xf>
    <xf numFmtId="1" fontId="4" fillId="8" borderId="1" xfId="0" applyNumberFormat="1" applyFont="1" applyFill="1" applyBorder="1" applyAlignment="1">
      <alignment horizontal="center"/>
    </xf>
    <xf numFmtId="2" fontId="4" fillId="8" borderId="30" xfId="0" applyNumberFormat="1" applyFont="1" applyFill="1" applyBorder="1" applyAlignment="1">
      <alignment horizontal="center"/>
    </xf>
    <xf numFmtId="2" fontId="6" fillId="8" borderId="30" xfId="0" applyNumberFormat="1" applyFont="1" applyFill="1" applyBorder="1" applyAlignment="1">
      <alignment horizontal="center"/>
    </xf>
    <xf numFmtId="49" fontId="4" fillId="8" borderId="29" xfId="0" applyNumberFormat="1" applyFont="1" applyFill="1" applyBorder="1" applyAlignment="1">
      <alignment horizontal="center"/>
    </xf>
    <xf numFmtId="49" fontId="4" fillId="8" borderId="1" xfId="0" applyNumberFormat="1" applyFont="1" applyFill="1" applyBorder="1" applyAlignment="1">
      <alignment horizontal="center"/>
    </xf>
    <xf numFmtId="49" fontId="6" fillId="8" borderId="1" xfId="0" applyNumberFormat="1" applyFont="1" applyFill="1" applyBorder="1" applyAlignment="1">
      <alignment horizontal="center"/>
    </xf>
    <xf numFmtId="49" fontId="6" fillId="9" borderId="13" xfId="0" applyNumberFormat="1" applyFont="1" applyFill="1" applyBorder="1" applyAlignment="1">
      <alignment horizontal="center"/>
    </xf>
    <xf numFmtId="49" fontId="4" fillId="9" borderId="10" xfId="0" applyNumberFormat="1" applyFont="1" applyFill="1" applyBorder="1" applyAlignment="1">
      <alignment horizontal="center"/>
    </xf>
    <xf numFmtId="2" fontId="6" fillId="9" borderId="19" xfId="0" applyNumberFormat="1" applyFont="1" applyFill="1" applyBorder="1" applyAlignment="1">
      <alignment horizontal="center"/>
    </xf>
    <xf numFmtId="49" fontId="4" fillId="9" borderId="19" xfId="0" applyNumberFormat="1" applyFont="1" applyFill="1" applyBorder="1" applyAlignment="1">
      <alignment horizontal="center"/>
    </xf>
    <xf numFmtId="49" fontId="4" fillId="9" borderId="13" xfId="0" applyNumberFormat="1" applyFont="1" applyFill="1" applyBorder="1" applyAlignment="1">
      <alignment horizontal="center"/>
    </xf>
    <xf numFmtId="49" fontId="6" fillId="9" borderId="10" xfId="0" applyNumberFormat="1" applyFont="1" applyFill="1" applyBorder="1" applyAlignment="1">
      <alignment horizontal="center"/>
    </xf>
    <xf numFmtId="49" fontId="6" fillId="9" borderId="5" xfId="0" applyNumberFormat="1" applyFont="1" applyFill="1" applyBorder="1" applyAlignment="1">
      <alignment horizontal="center"/>
    </xf>
    <xf numFmtId="49" fontId="4" fillId="9" borderId="6" xfId="0" applyNumberFormat="1" applyFont="1" applyFill="1" applyBorder="1" applyAlignment="1">
      <alignment horizontal="center"/>
    </xf>
    <xf numFmtId="49" fontId="4" fillId="9" borderId="5" xfId="0" applyNumberFormat="1" applyFont="1" applyFill="1" applyBorder="1" applyAlignment="1">
      <alignment horizontal="center"/>
    </xf>
    <xf numFmtId="49" fontId="6" fillId="9" borderId="6" xfId="0" applyNumberFormat="1" applyFont="1" applyFill="1" applyBorder="1" applyAlignment="1">
      <alignment horizontal="center"/>
    </xf>
    <xf numFmtId="49" fontId="4" fillId="9" borderId="26" xfId="0" applyNumberFormat="1" applyFont="1" applyFill="1" applyBorder="1" applyAlignment="1">
      <alignment horizontal="center"/>
    </xf>
    <xf numFmtId="2" fontId="4" fillId="9" borderId="6" xfId="0" applyNumberFormat="1" applyFont="1" applyFill="1" applyBorder="1" applyAlignment="1">
      <alignment horizontal="center"/>
    </xf>
    <xf numFmtId="49" fontId="4" fillId="9" borderId="7" xfId="0" applyNumberFormat="1" applyFont="1" applyFill="1" applyBorder="1" applyAlignment="1">
      <alignment horizontal="center"/>
    </xf>
    <xf numFmtId="2" fontId="4" fillId="9" borderId="7" xfId="0" applyNumberFormat="1" applyFont="1" applyFill="1" applyBorder="1" applyAlignment="1">
      <alignment horizontal="center"/>
    </xf>
    <xf numFmtId="49" fontId="6" fillId="9" borderId="5" xfId="0" applyNumberFormat="1" applyFont="1" applyFill="1" applyBorder="1" applyAlignment="1">
      <alignment horizontal="center" vertical="center"/>
    </xf>
    <xf numFmtId="49" fontId="6" fillId="9" borderId="29" xfId="0" applyNumberFormat="1" applyFont="1" applyFill="1" applyBorder="1" applyAlignment="1">
      <alignment horizontal="center" vertical="center"/>
    </xf>
    <xf numFmtId="49" fontId="4" fillId="9" borderId="1" xfId="0" applyNumberFormat="1" applyFont="1" applyFill="1" applyBorder="1" applyAlignment="1">
      <alignment horizontal="center"/>
    </xf>
    <xf numFmtId="49" fontId="4" fillId="9" borderId="15" xfId="0" applyNumberFormat="1" applyFont="1" applyFill="1" applyBorder="1" applyAlignment="1">
      <alignment horizontal="center"/>
    </xf>
    <xf numFmtId="49" fontId="4" fillId="9" borderId="29" xfId="0" applyNumberFormat="1" applyFont="1" applyFill="1" applyBorder="1" applyAlignment="1">
      <alignment horizontal="center"/>
    </xf>
    <xf numFmtId="49" fontId="6" fillId="9" borderId="1" xfId="0" applyNumberFormat="1" applyFont="1" applyFill="1" applyBorder="1" applyAlignment="1">
      <alignment horizontal="center"/>
    </xf>
    <xf numFmtId="49" fontId="6" fillId="10" borderId="5" xfId="0" applyNumberFormat="1" applyFont="1" applyFill="1" applyBorder="1" applyAlignment="1">
      <alignment horizontal="center" vertical="center"/>
    </xf>
    <xf numFmtId="49" fontId="4" fillId="10" borderId="6" xfId="0" applyNumberFormat="1" applyFont="1" applyFill="1" applyBorder="1" applyAlignment="1">
      <alignment horizontal="center"/>
    </xf>
    <xf numFmtId="2" fontId="4" fillId="10" borderId="7" xfId="0" applyNumberFormat="1" applyFont="1" applyFill="1" applyBorder="1" applyAlignment="1">
      <alignment horizontal="center"/>
    </xf>
    <xf numFmtId="2" fontId="4" fillId="10" borderId="24" xfId="0" applyNumberFormat="1" applyFont="1" applyFill="1" applyBorder="1" applyAlignment="1">
      <alignment horizontal="center"/>
    </xf>
    <xf numFmtId="49" fontId="4" fillId="10" borderId="26" xfId="0" applyNumberFormat="1" applyFont="1" applyFill="1" applyBorder="1" applyAlignment="1">
      <alignment horizontal="center"/>
    </xf>
    <xf numFmtId="49" fontId="4" fillId="10" borderId="5" xfId="0" applyNumberFormat="1" applyFont="1" applyFill="1" applyBorder="1" applyAlignment="1">
      <alignment horizontal="center"/>
    </xf>
    <xf numFmtId="49" fontId="6" fillId="10" borderId="6" xfId="0" applyNumberFormat="1" applyFont="1" applyFill="1" applyBorder="1" applyAlignment="1">
      <alignment horizontal="center"/>
    </xf>
    <xf numFmtId="0" fontId="4" fillId="9" borderId="20" xfId="0" applyFont="1" applyFill="1" applyBorder="1" applyAlignment="1">
      <alignment horizontal="center" vertical="center"/>
    </xf>
    <xf numFmtId="0" fontId="4" fillId="9" borderId="19" xfId="0" applyNumberFormat="1" applyFont="1" applyFill="1" applyBorder="1" applyAlignment="1">
      <alignment horizontal="center"/>
    </xf>
    <xf numFmtId="0" fontId="4" fillId="4" borderId="1" xfId="0" applyNumberFormat="1" applyFont="1" applyFill="1" applyBorder="1" applyAlignment="1">
      <alignment horizontal="center"/>
    </xf>
    <xf numFmtId="0" fontId="4" fillId="4" borderId="6" xfId="0" applyNumberFormat="1" applyFont="1" applyFill="1" applyBorder="1" applyAlignment="1">
      <alignment horizontal="center"/>
    </xf>
    <xf numFmtId="49" fontId="13" fillId="2" borderId="0" xfId="0" applyNumberFormat="1" applyFont="1" applyFill="1"/>
    <xf numFmtId="49" fontId="0" fillId="2" borderId="0" xfId="0" applyNumberFormat="1" applyFill="1"/>
    <xf numFmtId="49" fontId="9" fillId="2" borderId="0" xfId="0" applyNumberFormat="1" applyFont="1" applyFill="1"/>
    <xf numFmtId="49" fontId="0" fillId="2" borderId="0" xfId="0" applyNumberFormat="1" applyFont="1" applyFill="1"/>
    <xf numFmtId="49" fontId="14" fillId="2" borderId="0" xfId="0" applyNumberFormat="1" applyFont="1" applyFill="1"/>
    <xf numFmtId="49" fontId="12" fillId="2" borderId="0" xfId="0" applyNumberFormat="1" applyFont="1" applyFill="1"/>
    <xf numFmtId="0" fontId="14" fillId="0" borderId="0" xfId="0" applyFont="1" applyAlignment="1">
      <alignment vertical="center" wrapText="1"/>
    </xf>
    <xf numFmtId="49" fontId="14" fillId="2" borderId="0" xfId="0" applyNumberFormat="1" applyFont="1" applyFill="1" applyAlignment="1">
      <alignment wrapText="1"/>
    </xf>
    <xf numFmtId="0" fontId="9" fillId="0" borderId="0" xfId="0" applyFont="1"/>
    <xf numFmtId="0" fontId="9" fillId="0" borderId="0" xfId="0" applyFont="1" applyAlignment="1">
      <alignment wrapText="1"/>
    </xf>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49" fontId="11" fillId="2" borderId="0" xfId="0" applyNumberFormat="1" applyFont="1" applyFill="1" applyBorder="1"/>
    <xf numFmtId="49" fontId="9" fillId="2" borderId="0" xfId="0" applyNumberFormat="1" applyFont="1" applyFill="1" applyBorder="1"/>
    <xf numFmtId="49" fontId="0" fillId="2" borderId="0" xfId="0" applyNumberFormat="1" applyFill="1" applyAlignment="1">
      <alignment wrapText="1"/>
    </xf>
    <xf numFmtId="49" fontId="0" fillId="2" borderId="0" xfId="0" applyNumberFormat="1" applyFont="1" applyFill="1" applyBorder="1" applyAlignment="1">
      <alignment vertical="center" wrapText="1"/>
    </xf>
    <xf numFmtId="49" fontId="0" fillId="2" borderId="0" xfId="0" applyNumberFormat="1" applyFont="1" applyFill="1" applyBorder="1"/>
    <xf numFmtId="49" fontId="13" fillId="2" borderId="0" xfId="0" applyNumberFormat="1" applyFont="1" applyFill="1" applyBorder="1"/>
    <xf numFmtId="2" fontId="0" fillId="2" borderId="0" xfId="0" applyNumberFormat="1" applyFill="1"/>
    <xf numFmtId="2" fontId="0" fillId="2" borderId="0" xfId="0" applyNumberFormat="1" applyFill="1" applyAlignment="1">
      <alignment wrapText="1"/>
    </xf>
    <xf numFmtId="2" fontId="10" fillId="2" borderId="0" xfId="0" applyNumberFormat="1" applyFont="1" applyFill="1" applyAlignment="1">
      <alignment vertical="center" wrapText="1"/>
    </xf>
    <xf numFmtId="1" fontId="16" fillId="2" borderId="37" xfId="0" applyNumberFormat="1" applyFont="1" applyFill="1" applyBorder="1" applyAlignment="1">
      <alignment horizontal="center" vertical="center"/>
    </xf>
    <xf numFmtId="2" fontId="16" fillId="2" borderId="37" xfId="0" applyNumberFormat="1" applyFont="1" applyFill="1" applyBorder="1" applyAlignment="1">
      <alignment horizontal="center" vertical="center"/>
    </xf>
    <xf numFmtId="2" fontId="16" fillId="2" borderId="9" xfId="0" applyNumberFormat="1" applyFont="1" applyFill="1" applyBorder="1" applyAlignment="1">
      <alignment horizontal="center" vertical="center"/>
    </xf>
    <xf numFmtId="2" fontId="17" fillId="2" borderId="22" xfId="0" applyNumberFormat="1" applyFont="1" applyFill="1" applyBorder="1" applyAlignment="1">
      <alignment horizontal="center" vertical="center"/>
    </xf>
    <xf numFmtId="9" fontId="17" fillId="2" borderId="22" xfId="2" applyFont="1" applyFill="1" applyBorder="1" applyAlignment="1">
      <alignment horizontal="center" vertical="center"/>
    </xf>
    <xf numFmtId="9" fontId="17" fillId="2" borderId="39" xfId="2" applyFont="1" applyFill="1" applyBorder="1" applyAlignment="1">
      <alignment horizontal="center" vertical="center"/>
    </xf>
    <xf numFmtId="9" fontId="17" fillId="2" borderId="39" xfId="2" applyFont="1" applyFill="1" applyBorder="1" applyAlignment="1">
      <alignment horizontal="center" vertical="top"/>
    </xf>
    <xf numFmtId="2" fontId="17" fillId="2" borderId="36" xfId="0" applyNumberFormat="1" applyFont="1" applyFill="1" applyBorder="1" applyAlignment="1">
      <alignment horizontal="center" vertical="top"/>
    </xf>
    <xf numFmtId="2" fontId="17" fillId="2" borderId="38" xfId="0" applyNumberFormat="1" applyFont="1" applyFill="1" applyBorder="1" applyAlignment="1">
      <alignment horizontal="center" vertical="top"/>
    </xf>
    <xf numFmtId="2" fontId="17" fillId="2" borderId="39" xfId="0" applyNumberFormat="1" applyFont="1" applyFill="1" applyBorder="1" applyAlignment="1">
      <alignment horizontal="center" vertical="top"/>
    </xf>
    <xf numFmtId="49" fontId="0" fillId="2" borderId="0" xfId="0" applyNumberFormat="1" applyFont="1" applyFill="1" applyBorder="1" applyAlignment="1">
      <alignment wrapText="1"/>
    </xf>
    <xf numFmtId="0" fontId="4" fillId="9" borderId="17" xfId="0" applyFont="1" applyFill="1" applyBorder="1" applyAlignment="1">
      <alignment horizontal="center" vertical="center"/>
    </xf>
    <xf numFmtId="2" fontId="6" fillId="10" borderId="7" xfId="0" applyNumberFormat="1" applyFont="1" applyFill="1" applyBorder="1" applyAlignment="1">
      <alignment horizontal="center"/>
    </xf>
    <xf numFmtId="2" fontId="6" fillId="9" borderId="7" xfId="0" applyNumberFormat="1" applyFont="1" applyFill="1" applyBorder="1" applyAlignment="1">
      <alignment horizontal="center"/>
    </xf>
    <xf numFmtId="2" fontId="6" fillId="8" borderId="7" xfId="0" applyNumberFormat="1" applyFont="1" applyFill="1" applyBorder="1" applyAlignment="1">
      <alignment horizontal="center"/>
    </xf>
    <xf numFmtId="49" fontId="6" fillId="4" borderId="29"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2" fontId="4" fillId="4" borderId="1" xfId="0" applyNumberFormat="1" applyFont="1" applyFill="1" applyBorder="1" applyAlignment="1">
      <alignment horizontal="center" vertical="center"/>
    </xf>
    <xf numFmtId="2" fontId="6" fillId="4" borderId="1" xfId="0" applyNumberFormat="1" applyFont="1" applyFill="1" applyBorder="1" applyAlignment="1">
      <alignment horizontal="center" vertical="center"/>
    </xf>
    <xf numFmtId="2" fontId="6" fillId="4" borderId="7" xfId="0" applyNumberFormat="1" applyFont="1" applyFill="1" applyBorder="1" applyAlignment="1">
      <alignment horizontal="center"/>
    </xf>
    <xf numFmtId="49" fontId="4" fillId="4" borderId="17" xfId="0" applyNumberFormat="1" applyFont="1" applyFill="1" applyBorder="1" applyAlignment="1">
      <alignment horizontal="center" vertical="center"/>
    </xf>
    <xf numFmtId="49" fontId="3" fillId="3" borderId="6" xfId="0" applyNumberFormat="1" applyFont="1" applyFill="1" applyBorder="1" applyAlignment="1">
      <alignment horizontal="center"/>
    </xf>
    <xf numFmtId="49" fontId="2" fillId="3" borderId="4" xfId="0" applyNumberFormat="1" applyFont="1" applyFill="1" applyBorder="1" applyAlignment="1">
      <alignment horizontal="center" vertical="center"/>
    </xf>
    <xf numFmtId="0" fontId="4" fillId="0" borderId="13" xfId="0" applyFont="1" applyBorder="1" applyAlignment="1">
      <alignment horizontal="center" vertical="center"/>
    </xf>
    <xf numFmtId="49" fontId="2" fillId="3" borderId="5" xfId="0" applyNumberFormat="1" applyFont="1" applyFill="1" applyBorder="1" applyAlignment="1">
      <alignment horizontal="center"/>
    </xf>
    <xf numFmtId="49" fontId="3" fillId="3" borderId="6" xfId="0" applyNumberFormat="1" applyFont="1" applyFill="1" applyBorder="1" applyAlignment="1">
      <alignment horizontal="center"/>
    </xf>
    <xf numFmtId="0" fontId="6" fillId="4" borderId="1"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10" xfId="0" applyFont="1" applyFill="1" applyBorder="1" applyAlignment="1">
      <alignment horizontal="center" vertical="center"/>
    </xf>
    <xf numFmtId="2" fontId="6" fillId="4" borderId="15" xfId="0" applyNumberFormat="1" applyFont="1" applyFill="1" applyBorder="1" applyAlignment="1">
      <alignment horizontal="center" vertical="center"/>
    </xf>
    <xf numFmtId="2" fontId="6" fillId="4" borderId="22" xfId="0" applyNumberFormat="1" applyFont="1" applyFill="1" applyBorder="1" applyAlignment="1">
      <alignment horizontal="center" vertical="center"/>
    </xf>
    <xf numFmtId="2" fontId="6" fillId="0" borderId="22" xfId="0" applyNumberFormat="1" applyFont="1" applyBorder="1" applyAlignment="1">
      <alignment horizontal="center" vertical="center"/>
    </xf>
    <xf numFmtId="2" fontId="6" fillId="0" borderId="11" xfId="0" applyNumberFormat="1" applyFont="1" applyBorder="1" applyAlignment="1">
      <alignment horizontal="center" vertical="center"/>
    </xf>
    <xf numFmtId="49" fontId="6" fillId="4" borderId="13" xfId="0" applyNumberFormat="1" applyFont="1" applyFill="1" applyBorder="1" applyAlignment="1">
      <alignment horizontal="center" vertical="center" wrapText="1"/>
    </xf>
    <xf numFmtId="49" fontId="6" fillId="4" borderId="5" xfId="0" applyNumberFormat="1" applyFont="1" applyFill="1" applyBorder="1" applyAlignment="1">
      <alignment horizontal="center" vertical="center" wrapText="1"/>
    </xf>
    <xf numFmtId="49" fontId="4" fillId="4" borderId="16" xfId="0" applyNumberFormat="1" applyFont="1" applyFill="1" applyBorder="1" applyAlignment="1">
      <alignment horizontal="center" vertical="center"/>
    </xf>
    <xf numFmtId="49" fontId="4" fillId="0" borderId="16" xfId="0" applyNumberFormat="1" applyFont="1" applyBorder="1" applyAlignment="1">
      <alignment horizontal="center" vertical="center"/>
    </xf>
    <xf numFmtId="49" fontId="4" fillId="0" borderId="10" xfId="0" applyNumberFormat="1" applyFont="1" applyBorder="1" applyAlignment="1">
      <alignment horizontal="center" vertical="center"/>
    </xf>
    <xf numFmtId="2" fontId="4" fillId="4" borderId="1" xfId="0" applyNumberFormat="1" applyFont="1" applyFill="1" applyBorder="1" applyAlignment="1">
      <alignment horizontal="center" vertical="center"/>
    </xf>
    <xf numFmtId="2" fontId="4" fillId="0" borderId="16" xfId="0" applyNumberFormat="1" applyFont="1" applyBorder="1" applyAlignment="1">
      <alignment horizontal="center" vertical="center"/>
    </xf>
    <xf numFmtId="2" fontId="4" fillId="0" borderId="10" xfId="0" applyNumberFormat="1" applyFont="1" applyBorder="1" applyAlignment="1">
      <alignment horizontal="center" vertical="center"/>
    </xf>
    <xf numFmtId="2" fontId="6" fillId="4" borderId="1" xfId="0" applyNumberFormat="1" applyFont="1" applyFill="1" applyBorder="1" applyAlignment="1">
      <alignment horizontal="center" vertical="center"/>
    </xf>
    <xf numFmtId="2" fontId="6" fillId="0" borderId="16" xfId="0" applyNumberFormat="1" applyFont="1" applyBorder="1" applyAlignment="1">
      <alignment horizontal="center" vertical="center"/>
    </xf>
    <xf numFmtId="2" fontId="6" fillId="0" borderId="10" xfId="0" applyNumberFormat="1" applyFont="1" applyBorder="1" applyAlignment="1">
      <alignment horizontal="center" vertical="center"/>
    </xf>
    <xf numFmtId="2" fontId="4" fillId="4" borderId="17" xfId="0" applyNumberFormat="1" applyFont="1" applyFill="1" applyBorder="1" applyAlignment="1">
      <alignment horizontal="center" vertical="center"/>
    </xf>
    <xf numFmtId="2" fontId="4" fillId="4" borderId="23" xfId="0" applyNumberFormat="1" applyFont="1" applyFill="1" applyBorder="1" applyAlignment="1">
      <alignment horizontal="center" vertical="center"/>
    </xf>
    <xf numFmtId="2" fontId="4" fillId="0" borderId="23" xfId="0" applyNumberFormat="1" applyFont="1" applyBorder="1" applyAlignment="1">
      <alignment horizontal="center" vertical="center"/>
    </xf>
    <xf numFmtId="2" fontId="4" fillId="0" borderId="20" xfId="0" applyNumberFormat="1" applyFont="1" applyBorder="1" applyAlignment="1">
      <alignment horizontal="center" vertical="center"/>
    </xf>
    <xf numFmtId="49" fontId="2" fillId="3" borderId="3" xfId="0" applyNumberFormat="1" applyFont="1" applyFill="1" applyBorder="1" applyAlignment="1">
      <alignment horizontal="center" vertical="center"/>
    </xf>
    <xf numFmtId="0" fontId="4" fillId="0" borderId="12" xfId="0" applyFont="1" applyBorder="1" applyAlignment="1">
      <alignment horizontal="center" vertical="center"/>
    </xf>
    <xf numFmtId="49" fontId="2" fillId="3" borderId="1" xfId="0" applyNumberFormat="1" applyFont="1" applyFill="1" applyBorder="1" applyAlignment="1">
      <alignment horizontal="center" vertical="center"/>
    </xf>
    <xf numFmtId="0" fontId="4" fillId="0" borderId="10" xfId="0" applyFont="1" applyBorder="1" applyAlignment="1">
      <alignment horizontal="center" vertical="center"/>
    </xf>
    <xf numFmtId="49" fontId="2" fillId="3" borderId="7" xfId="0" applyNumberFormat="1" applyFont="1" applyFill="1" applyBorder="1" applyAlignment="1">
      <alignment horizontal="center" vertical="center"/>
    </xf>
    <xf numFmtId="0" fontId="4" fillId="0" borderId="8" xfId="0" applyFont="1" applyBorder="1" applyAlignment="1">
      <alignment horizontal="center" vertical="center"/>
    </xf>
    <xf numFmtId="0" fontId="5" fillId="3" borderId="9" xfId="0" applyFont="1" applyFill="1" applyBorder="1" applyAlignment="1">
      <alignment horizontal="center" vertical="center" wrapText="1"/>
    </xf>
    <xf numFmtId="0" fontId="5" fillId="0" borderId="14" xfId="0" applyFont="1" applyBorder="1" applyAlignment="1">
      <alignment horizontal="center" vertical="center" wrapText="1"/>
    </xf>
    <xf numFmtId="49" fontId="2" fillId="3" borderId="2" xfId="0" applyNumberFormat="1" applyFont="1" applyFill="1" applyBorder="1" applyAlignment="1">
      <alignment horizontal="center" vertical="center"/>
    </xf>
    <xf numFmtId="0" fontId="4" fillId="0" borderId="11" xfId="0" applyFont="1" applyBorder="1" applyAlignment="1">
      <alignment horizontal="center" vertical="center"/>
    </xf>
    <xf numFmtId="0" fontId="6" fillId="0" borderId="10" xfId="0" applyFont="1" applyBorder="1" applyAlignment="1">
      <alignment horizontal="center" vertical="center"/>
    </xf>
    <xf numFmtId="49" fontId="6" fillId="4" borderId="18" xfId="0" applyNumberFormat="1" applyFont="1" applyFill="1" applyBorder="1" applyAlignment="1">
      <alignment horizontal="center" vertical="center"/>
    </xf>
    <xf numFmtId="0" fontId="6" fillId="0" borderId="12" xfId="0" applyFont="1" applyBorder="1" applyAlignment="1">
      <alignment horizontal="center" vertical="center"/>
    </xf>
    <xf numFmtId="49" fontId="4" fillId="4" borderId="1" xfId="0" applyNumberFormat="1" applyFont="1" applyFill="1" applyBorder="1" applyAlignment="1">
      <alignment horizontal="center" vertical="center"/>
    </xf>
    <xf numFmtId="2" fontId="4" fillId="4" borderId="10" xfId="0" applyNumberFormat="1" applyFont="1" applyFill="1" applyBorder="1" applyAlignment="1">
      <alignment horizontal="center" vertical="center"/>
    </xf>
    <xf numFmtId="2" fontId="6" fillId="4" borderId="10" xfId="0" applyNumberFormat="1" applyFont="1" applyFill="1" applyBorder="1" applyAlignment="1">
      <alignment horizontal="center" vertical="center"/>
    </xf>
    <xf numFmtId="49" fontId="4" fillId="4" borderId="17" xfId="0" applyNumberFormat="1" applyFont="1" applyFill="1" applyBorder="1" applyAlignment="1">
      <alignment horizontal="center" vertical="center"/>
    </xf>
    <xf numFmtId="49" fontId="4" fillId="4" borderId="20" xfId="0" applyNumberFormat="1" applyFont="1" applyFill="1" applyBorder="1" applyAlignment="1">
      <alignment horizontal="center" vertical="center"/>
    </xf>
    <xf numFmtId="2" fontId="4" fillId="4" borderId="21" xfId="0" applyNumberFormat="1" applyFont="1" applyFill="1" applyBorder="1" applyAlignment="1">
      <alignment horizontal="center"/>
    </xf>
    <xf numFmtId="0" fontId="4" fillId="0" borderId="9" xfId="0" applyFont="1" applyBorder="1" applyAlignment="1">
      <alignment horizontal="center"/>
    </xf>
    <xf numFmtId="0" fontId="4" fillId="0" borderId="14" xfId="0" applyFont="1" applyBorder="1" applyAlignment="1">
      <alignment horizontal="center"/>
    </xf>
    <xf numFmtId="49" fontId="4" fillId="4" borderId="25" xfId="0" applyNumberFormat="1" applyFont="1" applyFill="1" applyBorder="1" applyAlignment="1">
      <alignment horizontal="center"/>
    </xf>
    <xf numFmtId="0" fontId="4" fillId="0" borderId="8" xfId="0" applyFont="1" applyBorder="1" applyAlignment="1">
      <alignment horizontal="center"/>
    </xf>
    <xf numFmtId="0" fontId="4" fillId="0" borderId="26" xfId="0" applyFont="1" applyBorder="1" applyAlignment="1">
      <alignment horizontal="center"/>
    </xf>
    <xf numFmtId="2" fontId="6" fillId="4" borderId="7" xfId="0" applyNumberFormat="1" applyFont="1" applyFill="1" applyBorder="1" applyAlignment="1">
      <alignment horizontal="center"/>
    </xf>
    <xf numFmtId="0" fontId="4" fillId="4" borderId="21" xfId="0" applyFont="1" applyFill="1" applyBorder="1" applyAlignment="1">
      <alignment horizontal="center"/>
    </xf>
    <xf numFmtId="49" fontId="4" fillId="4" borderId="25" xfId="0" applyNumberFormat="1" applyFont="1" applyFill="1" applyBorder="1" applyAlignment="1">
      <alignment horizontal="center" vertical="center"/>
    </xf>
    <xf numFmtId="0" fontId="4" fillId="0" borderId="26" xfId="0" applyFont="1" applyBorder="1" applyAlignment="1">
      <alignment horizontal="center" vertical="center"/>
    </xf>
    <xf numFmtId="49" fontId="6" fillId="4" borderId="25" xfId="0" applyNumberFormat="1" applyFont="1" applyFill="1" applyBorder="1" applyAlignment="1">
      <alignment horizontal="center" vertical="center"/>
    </xf>
    <xf numFmtId="49" fontId="6" fillId="4" borderId="18" xfId="0" applyNumberFormat="1" applyFont="1" applyFill="1" applyBorder="1" applyAlignment="1">
      <alignment horizontal="center" vertical="center" wrapText="1"/>
    </xf>
    <xf numFmtId="0" fontId="4" fillId="0" borderId="28" xfId="0" applyFont="1" applyBorder="1" applyAlignment="1">
      <alignment horizontal="center" vertical="center" wrapText="1"/>
    </xf>
    <xf numFmtId="0" fontId="4" fillId="4" borderId="1" xfId="0" applyFont="1" applyFill="1" applyBorder="1" applyAlignment="1">
      <alignment horizontal="center" vertical="center"/>
    </xf>
    <xf numFmtId="0" fontId="4" fillId="0" borderId="16" xfId="0" applyFont="1" applyBorder="1" applyAlignment="1">
      <alignment horizontal="center" vertical="center"/>
    </xf>
    <xf numFmtId="2" fontId="4" fillId="4" borderId="16" xfId="0" applyNumberFormat="1" applyFont="1" applyFill="1" applyBorder="1" applyAlignment="1">
      <alignment horizontal="center" vertical="center"/>
    </xf>
    <xf numFmtId="2" fontId="6" fillId="4" borderId="16" xfId="0" applyNumberFormat="1" applyFont="1" applyFill="1" applyBorder="1" applyAlignment="1">
      <alignment horizontal="center" vertical="center"/>
    </xf>
    <xf numFmtId="2" fontId="4" fillId="4" borderId="20" xfId="0" applyNumberFormat="1" applyFont="1" applyFill="1" applyBorder="1" applyAlignment="1">
      <alignment horizontal="center" vertical="center"/>
    </xf>
    <xf numFmtId="0" fontId="6" fillId="6" borderId="1" xfId="0" applyFont="1" applyFill="1" applyBorder="1" applyAlignment="1">
      <alignment horizontal="center" vertical="center"/>
    </xf>
    <xf numFmtId="0" fontId="6" fillId="6" borderId="16" xfId="0" applyFont="1" applyFill="1" applyBorder="1" applyAlignment="1">
      <alignment horizontal="center" vertical="center"/>
    </xf>
    <xf numFmtId="2" fontId="6" fillId="6" borderId="15" xfId="0" applyNumberFormat="1" applyFont="1" applyFill="1" applyBorder="1" applyAlignment="1">
      <alignment horizontal="center" vertical="center"/>
    </xf>
    <xf numFmtId="49" fontId="8" fillId="6" borderId="18" xfId="0" applyNumberFormat="1" applyFont="1" applyFill="1" applyBorder="1" applyAlignment="1">
      <alignment horizontal="center" vertical="center"/>
    </xf>
    <xf numFmtId="49" fontId="4" fillId="6" borderId="1" xfId="0" applyNumberFormat="1" applyFont="1" applyFill="1" applyBorder="1" applyAlignment="1">
      <alignment horizontal="center" vertical="center"/>
    </xf>
    <xf numFmtId="2" fontId="4" fillId="6" borderId="1" xfId="0" applyNumberFormat="1" applyFont="1" applyFill="1" applyBorder="1" applyAlignment="1">
      <alignment horizontal="center" vertical="center"/>
    </xf>
    <xf numFmtId="49" fontId="6" fillId="4" borderId="29"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4" borderId="10" xfId="0" applyNumberFormat="1" applyFont="1" applyFill="1" applyBorder="1" applyAlignment="1">
      <alignment horizontal="center" vertical="center"/>
    </xf>
    <xf numFmtId="2" fontId="6" fillId="4" borderId="7" xfId="0" applyNumberFormat="1" applyFont="1" applyFill="1" applyBorder="1" applyAlignment="1">
      <alignment horizontal="center" vertical="center"/>
    </xf>
    <xf numFmtId="2" fontId="4" fillId="0" borderId="8" xfId="0" applyNumberFormat="1" applyFont="1" applyBorder="1" applyAlignment="1">
      <alignment horizontal="center" vertical="center"/>
    </xf>
    <xf numFmtId="2" fontId="4" fillId="0" borderId="26" xfId="0" applyNumberFormat="1" applyFont="1" applyBorder="1" applyAlignment="1">
      <alignment horizontal="center" vertical="center"/>
    </xf>
    <xf numFmtId="2" fontId="4" fillId="0" borderId="8" xfId="0" applyNumberFormat="1" applyFont="1" applyBorder="1" applyAlignment="1">
      <alignment horizontal="center"/>
    </xf>
    <xf numFmtId="2" fontId="4" fillId="0" borderId="26" xfId="0" applyNumberFormat="1" applyFont="1" applyBorder="1" applyAlignment="1">
      <alignment horizontal="center"/>
    </xf>
    <xf numFmtId="0" fontId="4" fillId="0" borderId="12" xfId="0" applyFont="1" applyBorder="1" applyAlignment="1">
      <alignment horizontal="center" vertical="center" wrapText="1"/>
    </xf>
    <xf numFmtId="0" fontId="4" fillId="0" borderId="10" xfId="0" applyFont="1" applyBorder="1" applyAlignment="1">
      <alignment horizontal="center"/>
    </xf>
    <xf numFmtId="2" fontId="4" fillId="0" borderId="10" xfId="0" applyNumberFormat="1" applyFont="1" applyBorder="1" applyAlignment="1">
      <alignment horizontal="center"/>
    </xf>
    <xf numFmtId="2" fontId="6" fillId="0" borderId="10" xfId="0" applyNumberFormat="1" applyFont="1" applyBorder="1" applyAlignment="1">
      <alignment horizontal="center"/>
    </xf>
    <xf numFmtId="49" fontId="4" fillId="4" borderId="23" xfId="0" applyNumberFormat="1" applyFont="1" applyFill="1" applyBorder="1" applyAlignment="1">
      <alignment horizontal="center" vertical="center"/>
    </xf>
    <xf numFmtId="0" fontId="4" fillId="0" borderId="20" xfId="0" applyFont="1" applyBorder="1" applyAlignment="1">
      <alignment horizontal="center"/>
    </xf>
    <xf numFmtId="2" fontId="6" fillId="6" borderId="1" xfId="0" applyNumberFormat="1" applyFont="1" applyFill="1" applyBorder="1" applyAlignment="1">
      <alignment horizontal="center" vertical="center"/>
    </xf>
    <xf numFmtId="2" fontId="4" fillId="6" borderId="17" xfId="0" applyNumberFormat="1" applyFont="1" applyFill="1" applyBorder="1" applyAlignment="1">
      <alignment horizontal="center" vertical="center"/>
    </xf>
    <xf numFmtId="0" fontId="4" fillId="0" borderId="20" xfId="0" applyFont="1" applyBorder="1" applyAlignment="1">
      <alignment horizontal="center" vertical="center"/>
    </xf>
    <xf numFmtId="49" fontId="4" fillId="6" borderId="25" xfId="0" applyNumberFormat="1" applyFont="1" applyFill="1" applyBorder="1" applyAlignment="1">
      <alignment horizontal="center"/>
    </xf>
    <xf numFmtId="0" fontId="4" fillId="6" borderId="8" xfId="0" applyFont="1" applyFill="1" applyBorder="1" applyAlignment="1">
      <alignment horizontal="center"/>
    </xf>
    <xf numFmtId="0" fontId="4" fillId="6" borderId="26" xfId="0" applyFont="1" applyFill="1" applyBorder="1" applyAlignment="1">
      <alignment horizontal="center"/>
    </xf>
    <xf numFmtId="2" fontId="4" fillId="6" borderId="21" xfId="0" applyNumberFormat="1" applyFont="1" applyFill="1" applyBorder="1" applyAlignment="1">
      <alignment horizontal="center"/>
    </xf>
    <xf numFmtId="49" fontId="6" fillId="6" borderId="25" xfId="0" applyNumberFormat="1" applyFont="1" applyFill="1" applyBorder="1" applyAlignment="1">
      <alignment horizontal="center" vertical="center"/>
    </xf>
    <xf numFmtId="2" fontId="6" fillId="4" borderId="30" xfId="0" applyNumberFormat="1" applyFont="1" applyFill="1" applyBorder="1" applyAlignment="1">
      <alignment horizontal="center"/>
    </xf>
    <xf numFmtId="0" fontId="4" fillId="0" borderId="31" xfId="0" applyFont="1" applyBorder="1" applyAlignment="1">
      <alignment horizontal="center"/>
    </xf>
    <xf numFmtId="0" fontId="4" fillId="0" borderId="15" xfId="0" applyFont="1" applyBorder="1" applyAlignment="1">
      <alignment horizontal="center"/>
    </xf>
    <xf numFmtId="49" fontId="4" fillId="4" borderId="32" xfId="0" applyNumberFormat="1" applyFont="1" applyFill="1" applyBorder="1" applyAlignment="1">
      <alignment horizontal="center"/>
    </xf>
    <xf numFmtId="49" fontId="6" fillId="6" borderId="25" xfId="0" applyNumberFormat="1" applyFont="1" applyFill="1" applyBorder="1" applyAlignment="1">
      <alignment horizontal="center"/>
    </xf>
    <xf numFmtId="49" fontId="4" fillId="6" borderId="32" xfId="0" applyNumberFormat="1" applyFont="1" applyFill="1" applyBorder="1" applyAlignment="1">
      <alignment horizontal="center"/>
    </xf>
    <xf numFmtId="49" fontId="6" fillId="6" borderId="18" xfId="0" applyNumberFormat="1" applyFont="1" applyFill="1" applyBorder="1" applyAlignment="1">
      <alignment horizontal="center" vertical="center"/>
    </xf>
    <xf numFmtId="0" fontId="4" fillId="7" borderId="21" xfId="0" applyFont="1" applyFill="1" applyBorder="1" applyAlignment="1">
      <alignment horizontal="center"/>
    </xf>
    <xf numFmtId="49" fontId="8" fillId="7" borderId="29" xfId="0" applyNumberFormat="1" applyFont="1" applyFill="1" applyBorder="1" applyAlignment="1">
      <alignment horizontal="center" vertical="center"/>
    </xf>
    <xf numFmtId="49" fontId="8" fillId="7" borderId="13" xfId="0" applyNumberFormat="1" applyFont="1" applyFill="1" applyBorder="1" applyAlignment="1">
      <alignment horizontal="center" vertical="center"/>
    </xf>
    <xf numFmtId="49" fontId="4" fillId="7" borderId="1" xfId="0" applyNumberFormat="1" applyFont="1" applyFill="1" applyBorder="1" applyAlignment="1">
      <alignment horizontal="center" vertical="center"/>
    </xf>
    <xf numFmtId="49" fontId="4" fillId="7" borderId="10" xfId="0" applyNumberFormat="1" applyFont="1" applyFill="1" applyBorder="1" applyAlignment="1">
      <alignment horizontal="center" vertical="center"/>
    </xf>
    <xf numFmtId="2" fontId="4" fillId="7" borderId="1" xfId="0" applyNumberFormat="1" applyFont="1" applyFill="1" applyBorder="1" applyAlignment="1">
      <alignment horizontal="center" vertical="center"/>
    </xf>
    <xf numFmtId="2" fontId="6" fillId="7" borderId="1" xfId="0" applyNumberFormat="1" applyFont="1" applyFill="1" applyBorder="1" applyAlignment="1">
      <alignment horizontal="center" vertical="center"/>
    </xf>
    <xf numFmtId="49" fontId="4" fillId="7" borderId="17" xfId="0" applyNumberFormat="1" applyFont="1" applyFill="1" applyBorder="1" applyAlignment="1">
      <alignment horizontal="center" vertical="center"/>
    </xf>
    <xf numFmtId="49" fontId="4" fillId="7" borderId="20" xfId="0" applyNumberFormat="1" applyFont="1" applyFill="1" applyBorder="1" applyAlignment="1">
      <alignment horizontal="center" vertical="center"/>
    </xf>
    <xf numFmtId="0" fontId="6" fillId="7" borderId="1" xfId="0" applyFont="1" applyFill="1" applyBorder="1" applyAlignment="1">
      <alignment horizontal="center" vertical="center"/>
    </xf>
    <xf numFmtId="0" fontId="6" fillId="7" borderId="16" xfId="0" applyFont="1" applyFill="1" applyBorder="1" applyAlignment="1">
      <alignment horizontal="center" vertical="center"/>
    </xf>
    <xf numFmtId="0" fontId="6" fillId="7" borderId="10" xfId="0" applyFont="1" applyFill="1" applyBorder="1" applyAlignment="1">
      <alignment horizontal="center" vertical="center"/>
    </xf>
    <xf numFmtId="2" fontId="6" fillId="7" borderId="15" xfId="0" applyNumberFormat="1" applyFont="1" applyFill="1" applyBorder="1" applyAlignment="1">
      <alignment horizontal="center" vertical="center"/>
    </xf>
    <xf numFmtId="49" fontId="6" fillId="7" borderId="29" xfId="0" applyNumberFormat="1" applyFont="1" applyFill="1" applyBorder="1" applyAlignment="1">
      <alignment horizontal="center" vertical="center"/>
    </xf>
    <xf numFmtId="49" fontId="4" fillId="0" borderId="35"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6" fillId="7" borderId="8" xfId="0" applyNumberFormat="1" applyFont="1" applyFill="1" applyBorder="1" applyAlignment="1">
      <alignment horizontal="center" vertical="center"/>
    </xf>
    <xf numFmtId="49" fontId="4" fillId="0" borderId="8" xfId="0" applyNumberFormat="1" applyFont="1" applyBorder="1" applyAlignment="1">
      <alignment horizontal="center"/>
    </xf>
    <xf numFmtId="49" fontId="4" fillId="0" borderId="26" xfId="0" applyNumberFormat="1" applyFont="1" applyBorder="1" applyAlignment="1">
      <alignment horizontal="center"/>
    </xf>
    <xf numFmtId="49" fontId="4" fillId="7" borderId="25" xfId="0" applyNumberFormat="1" applyFont="1" applyFill="1" applyBorder="1" applyAlignment="1">
      <alignment horizontal="center"/>
    </xf>
    <xf numFmtId="49" fontId="4" fillId="7" borderId="8" xfId="0" applyNumberFormat="1" applyFont="1" applyFill="1" applyBorder="1" applyAlignment="1">
      <alignment horizontal="center"/>
    </xf>
    <xf numFmtId="49" fontId="4" fillId="7" borderId="26" xfId="0" applyNumberFormat="1" applyFont="1" applyFill="1" applyBorder="1" applyAlignment="1">
      <alignment horizontal="center"/>
    </xf>
    <xf numFmtId="49" fontId="4" fillId="7" borderId="35" xfId="0" applyNumberFormat="1" applyFont="1" applyFill="1" applyBorder="1" applyAlignment="1">
      <alignment horizontal="center" vertical="center"/>
    </xf>
    <xf numFmtId="164" fontId="7" fillId="7" borderId="1" xfId="1" applyNumberFormat="1" applyFont="1" applyFill="1" applyBorder="1" applyAlignment="1">
      <alignment horizontal="center" vertical="center"/>
    </xf>
    <xf numFmtId="164" fontId="7" fillId="7" borderId="16" xfId="1" applyNumberFormat="1" applyFont="1" applyFill="1" applyBorder="1" applyAlignment="1">
      <alignment horizontal="center" vertical="center"/>
    </xf>
    <xf numFmtId="164" fontId="7" fillId="7" borderId="10" xfId="1" applyNumberFormat="1" applyFont="1" applyFill="1" applyBorder="1" applyAlignment="1">
      <alignment horizontal="center" vertical="center"/>
    </xf>
    <xf numFmtId="2" fontId="6" fillId="7" borderId="16" xfId="0" applyNumberFormat="1" applyFont="1" applyFill="1" applyBorder="1" applyAlignment="1">
      <alignment horizontal="center" vertical="center"/>
    </xf>
    <xf numFmtId="2" fontId="6" fillId="7" borderId="10" xfId="0" applyNumberFormat="1" applyFont="1" applyFill="1" applyBorder="1" applyAlignment="1">
      <alignment horizontal="center" vertical="center"/>
    </xf>
    <xf numFmtId="49" fontId="4" fillId="7" borderId="23" xfId="0" applyNumberFormat="1" applyFont="1" applyFill="1" applyBorder="1" applyAlignment="1">
      <alignment horizontal="center" vertical="center"/>
    </xf>
    <xf numFmtId="0" fontId="4" fillId="7" borderId="17" xfId="0" applyFont="1" applyFill="1" applyBorder="1" applyAlignment="1">
      <alignment horizontal="center" vertical="center"/>
    </xf>
    <xf numFmtId="0" fontId="4" fillId="0" borderId="23" xfId="0" applyFont="1" applyBorder="1" applyAlignment="1">
      <alignment horizontal="center" vertical="center"/>
    </xf>
    <xf numFmtId="49" fontId="4" fillId="7" borderId="33" xfId="0" applyNumberFormat="1" applyFont="1" applyFill="1" applyBorder="1" applyAlignment="1">
      <alignment horizontal="center"/>
    </xf>
    <xf numFmtId="0" fontId="4" fillId="0" borderId="34" xfId="0" applyFont="1" applyBorder="1" applyAlignment="1">
      <alignment horizontal="center"/>
    </xf>
    <xf numFmtId="0" fontId="4" fillId="0" borderId="11" xfId="0" applyFont="1" applyBorder="1" applyAlignment="1">
      <alignment horizontal="center"/>
    </xf>
    <xf numFmtId="2" fontId="4" fillId="7" borderId="10" xfId="0" applyNumberFormat="1" applyFont="1" applyFill="1" applyBorder="1" applyAlignment="1">
      <alignment horizontal="center" vertical="center"/>
    </xf>
    <xf numFmtId="2" fontId="4" fillId="8" borderId="21" xfId="0" applyNumberFormat="1" applyFont="1" applyFill="1" applyBorder="1" applyAlignment="1">
      <alignment horizontal="center"/>
    </xf>
    <xf numFmtId="49" fontId="4" fillId="8" borderId="25" xfId="0" applyNumberFormat="1" applyFont="1" applyFill="1" applyBorder="1" applyAlignment="1">
      <alignment horizontal="center"/>
    </xf>
    <xf numFmtId="2" fontId="6" fillId="8" borderId="7" xfId="0" applyNumberFormat="1" applyFont="1" applyFill="1" applyBorder="1" applyAlignment="1">
      <alignment horizontal="center"/>
    </xf>
    <xf numFmtId="2" fontId="6" fillId="8" borderId="1" xfId="0" applyNumberFormat="1" applyFont="1" applyFill="1" applyBorder="1" applyAlignment="1">
      <alignment horizontal="center" vertical="center"/>
    </xf>
    <xf numFmtId="0" fontId="6" fillId="0" borderId="16" xfId="0" applyFont="1" applyBorder="1" applyAlignment="1">
      <alignment horizontal="center" vertical="center"/>
    </xf>
    <xf numFmtId="0" fontId="6" fillId="8" borderId="1" xfId="0" applyFont="1" applyFill="1" applyBorder="1" applyAlignment="1">
      <alignment horizontal="center" vertical="center"/>
    </xf>
    <xf numFmtId="0" fontId="6" fillId="8" borderId="16" xfId="0" applyFont="1" applyFill="1" applyBorder="1" applyAlignment="1">
      <alignment horizontal="center" vertical="center"/>
    </xf>
    <xf numFmtId="0" fontId="6" fillId="8" borderId="10" xfId="0" applyFont="1" applyFill="1" applyBorder="1" applyAlignment="1">
      <alignment horizontal="center" vertical="center"/>
    </xf>
    <xf numFmtId="49" fontId="4" fillId="8" borderId="26" xfId="0" applyNumberFormat="1" applyFont="1" applyFill="1" applyBorder="1" applyAlignment="1">
      <alignment horizontal="center" vertical="center" wrapText="1"/>
    </xf>
    <xf numFmtId="49" fontId="4" fillId="0" borderId="26" xfId="0" applyNumberFormat="1" applyFont="1" applyBorder="1" applyAlignment="1">
      <alignment horizontal="center" vertical="center" wrapText="1"/>
    </xf>
    <xf numFmtId="49" fontId="6" fillId="8" borderId="18" xfId="0" applyNumberFormat="1" applyFont="1" applyFill="1" applyBorder="1" applyAlignment="1">
      <alignment horizontal="center" vertical="center" wrapText="1"/>
    </xf>
    <xf numFmtId="49" fontId="4" fillId="8" borderId="1" xfId="0" applyNumberFormat="1" applyFont="1" applyFill="1" applyBorder="1" applyAlignment="1">
      <alignment horizontal="center" vertical="center"/>
    </xf>
    <xf numFmtId="2" fontId="4" fillId="8" borderId="1" xfId="0" applyNumberFormat="1" applyFont="1" applyFill="1" applyBorder="1" applyAlignment="1">
      <alignment horizontal="center" vertical="center"/>
    </xf>
    <xf numFmtId="2" fontId="4" fillId="8" borderId="17" xfId="0" applyNumberFormat="1" applyFont="1" applyFill="1" applyBorder="1" applyAlignment="1">
      <alignment horizontal="center" vertical="center"/>
    </xf>
    <xf numFmtId="0" fontId="4" fillId="0" borderId="28" xfId="0" applyFont="1" applyBorder="1" applyAlignment="1">
      <alignment horizontal="center" wrapText="1"/>
    </xf>
    <xf numFmtId="0" fontId="4" fillId="0" borderId="12" xfId="0" applyFont="1" applyBorder="1" applyAlignment="1">
      <alignment horizontal="center" wrapText="1"/>
    </xf>
    <xf numFmtId="2" fontId="6" fillId="8" borderId="7" xfId="0" applyNumberFormat="1" applyFont="1" applyFill="1" applyBorder="1" applyAlignment="1">
      <alignment horizontal="center" vertical="center"/>
    </xf>
    <xf numFmtId="49" fontId="6" fillId="8" borderId="18" xfId="0" applyNumberFormat="1" applyFont="1" applyFill="1" applyBorder="1" applyAlignment="1">
      <alignment horizontal="center" vertical="center"/>
    </xf>
    <xf numFmtId="49" fontId="4" fillId="8" borderId="17" xfId="0" applyNumberFormat="1" applyFont="1" applyFill="1" applyBorder="1" applyAlignment="1">
      <alignment horizontal="center" vertical="center"/>
    </xf>
    <xf numFmtId="49" fontId="4" fillId="9" borderId="21" xfId="0" applyNumberFormat="1" applyFont="1" applyFill="1" applyBorder="1" applyAlignment="1">
      <alignment horizontal="center"/>
    </xf>
    <xf numFmtId="49" fontId="4" fillId="9" borderId="14" xfId="0" applyNumberFormat="1" applyFont="1" applyFill="1" applyBorder="1" applyAlignment="1">
      <alignment horizontal="center"/>
    </xf>
    <xf numFmtId="2" fontId="6" fillId="9" borderId="7" xfId="0" applyNumberFormat="1" applyFont="1" applyFill="1" applyBorder="1" applyAlignment="1">
      <alignment horizontal="center"/>
    </xf>
    <xf numFmtId="2" fontId="6" fillId="9" borderId="8" xfId="0" applyNumberFormat="1" applyFont="1" applyFill="1" applyBorder="1" applyAlignment="1">
      <alignment horizontal="center"/>
    </xf>
    <xf numFmtId="2" fontId="6" fillId="9" borderId="26" xfId="0" applyNumberFormat="1" applyFont="1" applyFill="1" applyBorder="1" applyAlignment="1">
      <alignment horizontal="center"/>
    </xf>
    <xf numFmtId="49" fontId="4" fillId="9" borderId="25" xfId="0" applyNumberFormat="1" applyFont="1" applyFill="1" applyBorder="1" applyAlignment="1">
      <alignment horizontal="center"/>
    </xf>
    <xf numFmtId="49" fontId="4" fillId="9" borderId="8" xfId="0" applyNumberFormat="1" applyFont="1" applyFill="1" applyBorder="1" applyAlignment="1">
      <alignment horizontal="center"/>
    </xf>
    <xf numFmtId="49" fontId="4" fillId="9" borderId="26" xfId="0" applyNumberFormat="1" applyFont="1" applyFill="1" applyBorder="1" applyAlignment="1">
      <alignment horizontal="center"/>
    </xf>
    <xf numFmtId="49" fontId="6" fillId="9" borderId="25" xfId="0" applyNumberFormat="1" applyFont="1" applyFill="1" applyBorder="1" applyAlignment="1">
      <alignment horizontal="center" vertical="center"/>
    </xf>
    <xf numFmtId="49" fontId="6" fillId="9" borderId="8" xfId="0" applyNumberFormat="1" applyFont="1" applyFill="1" applyBorder="1" applyAlignment="1">
      <alignment horizontal="center" vertical="center"/>
    </xf>
    <xf numFmtId="49" fontId="6" fillId="9" borderId="26" xfId="0" applyNumberFormat="1" applyFont="1" applyFill="1" applyBorder="1" applyAlignment="1">
      <alignment horizontal="center" vertical="center"/>
    </xf>
    <xf numFmtId="49" fontId="4" fillId="9" borderId="33" xfId="0" applyNumberFormat="1" applyFont="1" applyFill="1" applyBorder="1" applyAlignment="1">
      <alignment horizontal="center"/>
    </xf>
    <xf numFmtId="49" fontId="4" fillId="9" borderId="34" xfId="0" applyNumberFormat="1" applyFont="1" applyFill="1" applyBorder="1" applyAlignment="1">
      <alignment horizontal="center"/>
    </xf>
    <xf numFmtId="49" fontId="4" fillId="9" borderId="11" xfId="0" applyNumberFormat="1" applyFont="1" applyFill="1" applyBorder="1" applyAlignment="1">
      <alignment horizontal="center"/>
    </xf>
    <xf numFmtId="49" fontId="4" fillId="9" borderId="1" xfId="0" applyNumberFormat="1" applyFont="1" applyFill="1" applyBorder="1" applyAlignment="1">
      <alignment horizontal="center" vertical="center"/>
    </xf>
    <xf numFmtId="49" fontId="4" fillId="9" borderId="10" xfId="0" applyNumberFormat="1" applyFont="1" applyFill="1" applyBorder="1" applyAlignment="1">
      <alignment horizontal="center" vertical="center"/>
    </xf>
    <xf numFmtId="49" fontId="6" fillId="9" borderId="18" xfId="0" applyNumberFormat="1" applyFont="1" applyFill="1" applyBorder="1" applyAlignment="1">
      <alignment horizontal="center" vertical="center"/>
    </xf>
    <xf numFmtId="49" fontId="6" fillId="9" borderId="12" xfId="0" applyNumberFormat="1" applyFont="1" applyFill="1" applyBorder="1" applyAlignment="1">
      <alignment horizontal="center" vertical="center"/>
    </xf>
    <xf numFmtId="2" fontId="4" fillId="9" borderId="1" xfId="0" applyNumberFormat="1" applyFont="1" applyFill="1" applyBorder="1" applyAlignment="1">
      <alignment horizontal="center" vertical="center"/>
    </xf>
    <xf numFmtId="2" fontId="4" fillId="9" borderId="10" xfId="0" applyNumberFormat="1" applyFont="1" applyFill="1" applyBorder="1" applyAlignment="1">
      <alignment horizontal="center" vertical="center"/>
    </xf>
    <xf numFmtId="2" fontId="6" fillId="9" borderId="1" xfId="0" applyNumberFormat="1" applyFont="1" applyFill="1" applyBorder="1" applyAlignment="1">
      <alignment horizontal="center" vertical="center"/>
    </xf>
    <xf numFmtId="2" fontId="6" fillId="9" borderId="10" xfId="0" applyNumberFormat="1" applyFont="1" applyFill="1" applyBorder="1" applyAlignment="1">
      <alignment horizontal="center" vertical="center"/>
    </xf>
    <xf numFmtId="2" fontId="6" fillId="10" borderId="7" xfId="0" applyNumberFormat="1" applyFont="1" applyFill="1" applyBorder="1" applyAlignment="1">
      <alignment horizontal="center"/>
    </xf>
    <xf numFmtId="49" fontId="4" fillId="10" borderId="25" xfId="0" applyNumberFormat="1" applyFont="1" applyFill="1" applyBorder="1" applyAlignment="1">
      <alignment horizontal="center"/>
    </xf>
    <xf numFmtId="49" fontId="4" fillId="10" borderId="8" xfId="0" applyNumberFormat="1" applyFont="1" applyFill="1" applyBorder="1" applyAlignment="1">
      <alignment horizontal="center"/>
    </xf>
    <xf numFmtId="49" fontId="4" fillId="10" borderId="26" xfId="0" applyNumberFormat="1" applyFont="1" applyFill="1" applyBorder="1" applyAlignment="1">
      <alignment horizontal="center"/>
    </xf>
    <xf numFmtId="0" fontId="6" fillId="10" borderId="1" xfId="0" applyFont="1" applyFill="1" applyBorder="1" applyAlignment="1">
      <alignment horizontal="center" vertical="center"/>
    </xf>
    <xf numFmtId="0" fontId="6" fillId="10" borderId="16" xfId="0" applyFont="1" applyFill="1" applyBorder="1" applyAlignment="1">
      <alignment horizontal="center" vertical="center"/>
    </xf>
    <xf numFmtId="0" fontId="6" fillId="10" borderId="10" xfId="0" applyFont="1" applyFill="1" applyBorder="1" applyAlignment="1">
      <alignment horizontal="center" vertical="center"/>
    </xf>
    <xf numFmtId="49" fontId="4" fillId="10" borderId="17" xfId="0" applyNumberFormat="1" applyFont="1" applyFill="1" applyBorder="1" applyAlignment="1">
      <alignment horizontal="center" vertical="center" wrapText="1"/>
    </xf>
    <xf numFmtId="49" fontId="4" fillId="10" borderId="23" xfId="0" applyNumberFormat="1" applyFont="1" applyFill="1" applyBorder="1" applyAlignment="1">
      <alignment horizontal="center" vertical="center" wrapText="1"/>
    </xf>
    <xf numFmtId="49" fontId="4" fillId="10" borderId="20" xfId="0" applyNumberFormat="1" applyFont="1" applyFill="1" applyBorder="1" applyAlignment="1">
      <alignment horizontal="center" vertical="center" wrapText="1"/>
    </xf>
    <xf numFmtId="49" fontId="4" fillId="9" borderId="17" xfId="0" applyNumberFormat="1" applyFont="1" applyFill="1" applyBorder="1" applyAlignment="1">
      <alignment horizontal="center" vertical="center" wrapText="1"/>
    </xf>
    <xf numFmtId="49" fontId="4" fillId="9" borderId="23" xfId="0" applyNumberFormat="1" applyFont="1" applyFill="1" applyBorder="1" applyAlignment="1">
      <alignment horizontal="center" vertical="center" wrapText="1"/>
    </xf>
    <xf numFmtId="49" fontId="4" fillId="9" borderId="20" xfId="0" applyNumberFormat="1" applyFont="1" applyFill="1" applyBorder="1" applyAlignment="1">
      <alignment horizontal="center" vertical="center" wrapText="1"/>
    </xf>
    <xf numFmtId="0" fontId="6" fillId="9" borderId="1" xfId="0" applyFont="1" applyFill="1" applyBorder="1" applyAlignment="1">
      <alignment horizontal="center" vertical="center"/>
    </xf>
    <xf numFmtId="0" fontId="6" fillId="9" borderId="16" xfId="0" applyFont="1" applyFill="1" applyBorder="1" applyAlignment="1">
      <alignment horizontal="center" vertical="center"/>
    </xf>
    <xf numFmtId="0" fontId="6" fillId="9" borderId="10" xfId="0" applyFont="1" applyFill="1" applyBorder="1" applyAlignment="1">
      <alignment horizontal="center" vertical="center"/>
    </xf>
    <xf numFmtId="0" fontId="0" fillId="0" borderId="10" xfId="0" applyBorder="1" applyAlignment="1">
      <alignment horizontal="center" vertical="center"/>
    </xf>
    <xf numFmtId="0" fontId="4" fillId="9" borderId="17" xfId="0" applyFont="1" applyFill="1" applyBorder="1" applyAlignment="1">
      <alignment horizontal="center" vertical="center"/>
    </xf>
    <xf numFmtId="0" fontId="0" fillId="0" borderId="20" xfId="0" applyBorder="1" applyAlignment="1">
      <alignment horizontal="center" vertical="center"/>
    </xf>
    <xf numFmtId="2" fontId="6" fillId="9" borderId="30" xfId="0" applyNumberFormat="1" applyFont="1" applyFill="1" applyBorder="1" applyAlignment="1">
      <alignment horizontal="center"/>
    </xf>
    <xf numFmtId="2" fontId="6" fillId="9" borderId="31" xfId="0" applyNumberFormat="1" applyFont="1" applyFill="1" applyBorder="1" applyAlignment="1">
      <alignment horizontal="center"/>
    </xf>
    <xf numFmtId="2" fontId="6" fillId="9" borderId="15" xfId="0" applyNumberFormat="1" applyFont="1" applyFill="1" applyBorder="1" applyAlignment="1">
      <alignment horizontal="center"/>
    </xf>
    <xf numFmtId="49" fontId="4" fillId="9" borderId="32" xfId="0" applyNumberFormat="1" applyFont="1" applyFill="1" applyBorder="1" applyAlignment="1">
      <alignment horizontal="center"/>
    </xf>
    <xf numFmtId="49" fontId="4" fillId="9" borderId="31" xfId="0" applyNumberFormat="1" applyFont="1" applyFill="1" applyBorder="1" applyAlignment="1">
      <alignment horizontal="center"/>
    </xf>
    <xf numFmtId="49" fontId="4" fillId="9" borderId="15" xfId="0" applyNumberFormat="1" applyFont="1" applyFill="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cellXfs>
  <cellStyles count="3">
    <cellStyle name="Normal" xfId="0" builtinId="0"/>
    <cellStyle name="Procent" xfId="2" builtinId="5"/>
    <cellStyle name="Tusenta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nkel%20klimatdatabas%20f&#246;r%20m&#246;bl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manfattning kategorier"/>
      <sheetName val="Material-kategorier"/>
      <sheetName val="Kontorsstol EPD"/>
      <sheetName val="Enkel stol EPD"/>
      <sheetName val="Fåtölj EPD"/>
      <sheetName val="Konferensstol EPD"/>
      <sheetName val="Soffa EPD"/>
      <sheetName val="Bord EPD"/>
      <sheetName val="Utemöbler EPD"/>
      <sheetName val="Förvaring EPD"/>
      <sheetName val="PCR"/>
      <sheetName val="Blad4"/>
    </sheetNames>
    <sheetDataSet>
      <sheetData sheetId="0"/>
      <sheetData sheetId="1"/>
      <sheetData sheetId="2">
        <row r="5">
          <cell r="AJ5">
            <v>3</v>
          </cell>
          <cell r="AK5">
            <v>103.46666666666665</v>
          </cell>
          <cell r="AL5">
            <v>95.4</v>
          </cell>
          <cell r="AM5" t="str">
            <v>89 - 126</v>
          </cell>
        </row>
        <row r="7">
          <cell r="AJ7">
            <v>6</v>
          </cell>
          <cell r="AK7">
            <v>90.64</v>
          </cell>
          <cell r="AL7">
            <v>88.52000000000001</v>
          </cell>
          <cell r="AM7" t="str">
            <v>77 - 117</v>
          </cell>
          <cell r="AP7">
            <v>2</v>
          </cell>
          <cell r="AQ7">
            <v>14.799999999999997</v>
          </cell>
          <cell r="AR7">
            <v>14.799999999999997</v>
          </cell>
          <cell r="AS7" t="str">
            <v>11-19</v>
          </cell>
        </row>
        <row r="11">
          <cell r="AP11">
            <v>2</v>
          </cell>
          <cell r="AQ11">
            <v>6.65</v>
          </cell>
          <cell r="AR11">
            <v>6.65</v>
          </cell>
          <cell r="AS11" t="str">
            <v>4-10</v>
          </cell>
        </row>
        <row r="12">
          <cell r="AM12" t="str">
            <v>85-126</v>
          </cell>
        </row>
        <row r="32">
          <cell r="AJ32">
            <v>79.066666666666663</v>
          </cell>
          <cell r="AK32">
            <v>90</v>
          </cell>
          <cell r="AL32" t="str">
            <v>55 - 93</v>
          </cell>
        </row>
        <row r="44">
          <cell r="M44">
            <v>47.82</v>
          </cell>
        </row>
      </sheetData>
      <sheetData sheetId="3">
        <row r="14">
          <cell r="X14">
            <v>4</v>
          </cell>
          <cell r="Y14">
            <v>20.5</v>
          </cell>
          <cell r="Z14">
            <v>21.950000000000003</v>
          </cell>
          <cell r="AA14" t="str">
            <v>14 - 24</v>
          </cell>
        </row>
        <row r="18">
          <cell r="X18">
            <v>10</v>
          </cell>
          <cell r="Y18">
            <v>14.190000000000001</v>
          </cell>
          <cell r="Z18">
            <v>15.15</v>
          </cell>
          <cell r="AA18" t="str">
            <v>9 - 20</v>
          </cell>
        </row>
        <row r="22">
          <cell r="AD22">
            <v>2</v>
          </cell>
          <cell r="AE22">
            <v>7.2666666666666666</v>
          </cell>
          <cell r="AF22">
            <v>6</v>
          </cell>
          <cell r="AG22" t="str">
            <v>6-10</v>
          </cell>
        </row>
        <row r="55">
          <cell r="W55">
            <v>3</v>
          </cell>
          <cell r="X55">
            <v>12.666666666666666</v>
          </cell>
          <cell r="Y55">
            <v>12</v>
          </cell>
        </row>
        <row r="81">
          <cell r="X81">
            <v>3</v>
          </cell>
          <cell r="Y81">
            <v>42.333333333333336</v>
          </cell>
          <cell r="Z81">
            <v>44</v>
          </cell>
          <cell r="AA81" t="str">
            <v>36-47</v>
          </cell>
        </row>
      </sheetData>
      <sheetData sheetId="4">
        <row r="5">
          <cell r="AD5" t="str">
            <v>13-68</v>
          </cell>
          <cell r="AF5">
            <v>6</v>
          </cell>
          <cell r="AG5">
            <v>23.5</v>
          </cell>
          <cell r="AH5">
            <v>21.5</v>
          </cell>
          <cell r="AI5" t="str">
            <v>13-42</v>
          </cell>
          <cell r="AK5">
            <v>6</v>
          </cell>
          <cell r="AL5">
            <v>39.5</v>
          </cell>
          <cell r="AM5">
            <v>35</v>
          </cell>
          <cell r="AN5" t="str">
            <v>15-68</v>
          </cell>
        </row>
        <row r="32">
          <cell r="AF32" t="str">
            <v>33-135</v>
          </cell>
          <cell r="AH32">
            <v>4</v>
          </cell>
          <cell r="AI32">
            <v>83.5</v>
          </cell>
          <cell r="AJ32">
            <v>82</v>
          </cell>
          <cell r="AK32" t="str">
            <v>35-135</v>
          </cell>
          <cell r="AM32">
            <v>3</v>
          </cell>
          <cell r="AN32">
            <v>85.666666666666671</v>
          </cell>
          <cell r="AO32">
            <v>97</v>
          </cell>
          <cell r="AP32" t="str">
            <v>33-127</v>
          </cell>
        </row>
        <row r="55">
          <cell r="AC55">
            <v>2</v>
          </cell>
          <cell r="AD55">
            <v>11</v>
          </cell>
          <cell r="AE55">
            <v>11</v>
          </cell>
          <cell r="AF55" t="str">
            <v>6-16</v>
          </cell>
        </row>
      </sheetData>
      <sheetData sheetId="5">
        <row r="4">
          <cell r="AF4">
            <v>29.452380952380953</v>
          </cell>
          <cell r="AG4">
            <v>32</v>
          </cell>
        </row>
        <row r="8">
          <cell r="AF8">
            <v>7</v>
          </cell>
          <cell r="AG8">
            <v>41.142857142857146</v>
          </cell>
          <cell r="AH8">
            <v>38</v>
          </cell>
          <cell r="AI8" t="str">
            <v>11 - 69</v>
          </cell>
        </row>
        <row r="31">
          <cell r="AF31">
            <v>2</v>
          </cell>
          <cell r="AG31">
            <v>37</v>
          </cell>
          <cell r="AH31">
            <v>37</v>
          </cell>
          <cell r="AI31" t="str">
            <v>33-41</v>
          </cell>
        </row>
        <row r="48">
          <cell r="AF48">
            <v>3</v>
          </cell>
          <cell r="AG48">
            <v>9.6666666666666661</v>
          </cell>
          <cell r="AH48">
            <v>10</v>
          </cell>
          <cell r="AI48" t="str">
            <v>9 - 10</v>
          </cell>
        </row>
      </sheetData>
      <sheetData sheetId="6">
        <row r="6">
          <cell r="AI6">
            <v>43</v>
          </cell>
          <cell r="AJ6">
            <v>34</v>
          </cell>
          <cell r="AK6" t="str">
            <v>24-79</v>
          </cell>
        </row>
        <row r="11">
          <cell r="AG11" t="str">
            <v>32-428</v>
          </cell>
          <cell r="AI11">
            <v>66.571428571428569</v>
          </cell>
          <cell r="AJ11">
            <v>52</v>
          </cell>
          <cell r="AK11" t="str">
            <v>32-121</v>
          </cell>
        </row>
        <row r="34">
          <cell r="AF34" t="str">
            <v>54-195</v>
          </cell>
          <cell r="AI34">
            <v>3</v>
          </cell>
          <cell r="AJ34">
            <v>135</v>
          </cell>
          <cell r="AK34">
            <v>156</v>
          </cell>
          <cell r="AL34" t="str">
            <v>54-195</v>
          </cell>
          <cell r="AO34">
            <v>3</v>
          </cell>
          <cell r="AP34">
            <v>112</v>
          </cell>
          <cell r="AQ34">
            <v>132</v>
          </cell>
          <cell r="AR34" t="str">
            <v>66-138</v>
          </cell>
        </row>
        <row r="39">
          <cell r="AH39">
            <v>5</v>
          </cell>
          <cell r="AI39">
            <v>259.2</v>
          </cell>
          <cell r="AJ39">
            <v>248</v>
          </cell>
          <cell r="AK39" t="str">
            <v>87-428</v>
          </cell>
          <cell r="AO39">
            <v>5</v>
          </cell>
          <cell r="AP39">
            <v>202.8</v>
          </cell>
          <cell r="AQ39">
            <v>188</v>
          </cell>
          <cell r="AR39" t="str">
            <v>80-365</v>
          </cell>
        </row>
      </sheetData>
      <sheetData sheetId="7">
        <row r="5">
          <cell r="AG5" t="str">
            <v>62-107</v>
          </cell>
          <cell r="AI5">
            <v>79</v>
          </cell>
          <cell r="AJ5">
            <v>79</v>
          </cell>
          <cell r="AK5" t="str">
            <v>62-96</v>
          </cell>
        </row>
        <row r="8">
          <cell r="L8">
            <v>107</v>
          </cell>
        </row>
        <row r="14">
          <cell r="AE14">
            <v>32.831666666666671</v>
          </cell>
          <cell r="AF14">
            <v>25.574999999999999</v>
          </cell>
          <cell r="AG14" t="str">
            <v>18-89</v>
          </cell>
          <cell r="AI14">
            <v>25.574999999999999</v>
          </cell>
          <cell r="AJ14">
            <v>25.574999999999999</v>
          </cell>
          <cell r="AK14" t="str">
            <v>25-26</v>
          </cell>
          <cell r="AM14">
            <v>45.92</v>
          </cell>
          <cell r="AN14">
            <v>43</v>
          </cell>
          <cell r="AO14" t="str">
            <v>22-89</v>
          </cell>
        </row>
        <row r="40">
          <cell r="AF40">
            <v>253.32</v>
          </cell>
          <cell r="AG40">
            <v>275.99</v>
          </cell>
          <cell r="AH40" t="str">
            <v>72-388</v>
          </cell>
          <cell r="AJ40">
            <v>241.98000000000002</v>
          </cell>
          <cell r="AK40">
            <v>240</v>
          </cell>
          <cell r="AL40" t="str">
            <v>214-271</v>
          </cell>
        </row>
        <row r="43">
          <cell r="L43">
            <v>388.87</v>
          </cell>
        </row>
        <row r="45">
          <cell r="L45">
            <v>72.430000000000007</v>
          </cell>
        </row>
        <row r="63">
          <cell r="AE63">
            <v>3</v>
          </cell>
          <cell r="AF63">
            <v>59.493333333333339</v>
          </cell>
          <cell r="AG63">
            <v>68.73</v>
          </cell>
          <cell r="AH63" t="str">
            <v>41-69</v>
          </cell>
        </row>
        <row r="74">
          <cell r="AE74">
            <v>5</v>
          </cell>
          <cell r="AF74">
            <v>20.832000000000001</v>
          </cell>
          <cell r="AG74">
            <v>17</v>
          </cell>
          <cell r="AH74" t="str">
            <v>15-38</v>
          </cell>
        </row>
        <row r="92">
          <cell r="AN92" t="str">
            <v>Ø 70 cm</v>
          </cell>
        </row>
        <row r="94">
          <cell r="AF94">
            <v>28.5</v>
          </cell>
          <cell r="AG94">
            <v>21</v>
          </cell>
          <cell r="AH94" t="str">
            <v>6-62</v>
          </cell>
          <cell r="AJ94">
            <v>26</v>
          </cell>
          <cell r="AK94">
            <v>26</v>
          </cell>
          <cell r="AL94" t="str">
            <v>14-38</v>
          </cell>
          <cell r="AN94">
            <v>7.5</v>
          </cell>
          <cell r="AO94">
            <v>7.5</v>
          </cell>
          <cell r="AP94" t="str">
            <v>6-9</v>
          </cell>
        </row>
      </sheetData>
      <sheetData sheetId="8"/>
      <sheetData sheetId="9">
        <row r="5">
          <cell r="S5">
            <v>59.666666666666664</v>
          </cell>
          <cell r="T5">
            <v>60</v>
          </cell>
          <cell r="U5" t="str">
            <v>58-61</v>
          </cell>
        </row>
        <row r="16">
          <cell r="S16">
            <v>56.5</v>
          </cell>
          <cell r="T16">
            <v>56.5</v>
          </cell>
          <cell r="U16" t="str">
            <v>42-71</v>
          </cell>
        </row>
        <row r="22">
          <cell r="S22">
            <v>47.075000000000003</v>
          </cell>
          <cell r="T22">
            <v>47.075000000000003</v>
          </cell>
          <cell r="U22" t="str">
            <v>39-55</v>
          </cell>
        </row>
      </sheetData>
      <sheetData sheetId="10"/>
      <sheetData sheetId="1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C6488-7F64-4808-BC04-C0737D2C642D}">
  <dimension ref="A1:A23"/>
  <sheetViews>
    <sheetView workbookViewId="0">
      <selection activeCell="A37" sqref="A44"/>
    </sheetView>
  </sheetViews>
  <sheetFormatPr defaultColWidth="8.7109375" defaultRowHeight="15" x14ac:dyDescent="0.25"/>
  <cols>
    <col min="1" max="1" width="129.42578125" style="149" customWidth="1"/>
    <col min="2" max="16384" width="8.7109375" style="149"/>
  </cols>
  <sheetData>
    <row r="1" spans="1:1" ht="30" customHeight="1" x14ac:dyDescent="0.4">
      <c r="A1" s="146" t="s">
        <v>102</v>
      </c>
    </row>
    <row r="3" spans="1:1" s="150" customFormat="1" ht="15.75" x14ac:dyDescent="0.25">
      <c r="A3" s="150" t="s">
        <v>105</v>
      </c>
    </row>
    <row r="4" spans="1:1" s="150" customFormat="1" ht="15.75" x14ac:dyDescent="0.25"/>
    <row r="5" spans="1:1" s="150" customFormat="1" ht="15.75" x14ac:dyDescent="0.25">
      <c r="A5" s="150" t="s">
        <v>113</v>
      </c>
    </row>
    <row r="6" spans="1:1" s="150" customFormat="1" ht="15.75" x14ac:dyDescent="0.25"/>
    <row r="7" spans="1:1" s="150" customFormat="1" ht="15.75" x14ac:dyDescent="0.25"/>
    <row r="8" spans="1:1" s="150" customFormat="1" ht="15.75" x14ac:dyDescent="0.25">
      <c r="A8" s="151" t="s">
        <v>109</v>
      </c>
    </row>
    <row r="9" spans="1:1" s="150" customFormat="1" ht="78.75" x14ac:dyDescent="0.25">
      <c r="A9" s="152" t="s">
        <v>108</v>
      </c>
    </row>
    <row r="10" spans="1:1" s="153" customFormat="1" ht="36.950000000000003" customHeight="1" x14ac:dyDescent="0.25">
      <c r="A10" s="153" t="s">
        <v>110</v>
      </c>
    </row>
    <row r="11" spans="1:1" s="150" customFormat="1" ht="15.75" x14ac:dyDescent="0.25"/>
    <row r="12" spans="1:1" s="150" customFormat="1" ht="15.75" x14ac:dyDescent="0.25">
      <c r="A12" s="150" t="s">
        <v>417</v>
      </c>
    </row>
    <row r="13" spans="1:1" s="150" customFormat="1" ht="15.75" x14ac:dyDescent="0.25"/>
    <row r="14" spans="1:1" s="150" customFormat="1" ht="15.75" x14ac:dyDescent="0.25"/>
    <row r="15" spans="1:1" s="150" customFormat="1" ht="15.75" x14ac:dyDescent="0.25"/>
    <row r="16" spans="1:1" s="150" customFormat="1" ht="15.75" x14ac:dyDescent="0.25">
      <c r="A16" s="151" t="s">
        <v>111</v>
      </c>
    </row>
    <row r="17" spans="1:1" s="150" customFormat="1" ht="15.75" x14ac:dyDescent="0.25">
      <c r="A17" s="150" t="s">
        <v>112</v>
      </c>
    </row>
    <row r="18" spans="1:1" s="150" customFormat="1" ht="15.75" x14ac:dyDescent="0.25">
      <c r="A18" s="150" t="s">
        <v>103</v>
      </c>
    </row>
    <row r="19" spans="1:1" s="150" customFormat="1" ht="15.75" x14ac:dyDescent="0.25">
      <c r="A19" s="150" t="s">
        <v>106</v>
      </c>
    </row>
    <row r="20" spans="1:1" s="150" customFormat="1" ht="15.75" x14ac:dyDescent="0.25">
      <c r="A20" s="150" t="s">
        <v>107</v>
      </c>
    </row>
    <row r="21" spans="1:1" s="150" customFormat="1" ht="15.75" x14ac:dyDescent="0.25">
      <c r="A21" s="150" t="s">
        <v>104</v>
      </c>
    </row>
    <row r="22" spans="1:1" s="150" customFormat="1" ht="15.75" x14ac:dyDescent="0.25"/>
    <row r="23" spans="1:1" s="150" customFormat="1" ht="15.75" x14ac:dyDescent="0.25"/>
  </sheetData>
  <sheetProtection sheet="1" objects="1" scenarios="1" sort="0"/>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F3862-4435-49DD-B2E1-BDB461A07A31}">
  <dimension ref="A1:E21"/>
  <sheetViews>
    <sheetView workbookViewId="0">
      <selection activeCell="A37" sqref="A44"/>
    </sheetView>
  </sheetViews>
  <sheetFormatPr defaultRowHeight="15" x14ac:dyDescent="0.25"/>
  <cols>
    <col min="1" max="1" width="12.5703125" style="156" customWidth="1"/>
    <col min="2" max="2" width="11.28515625" customWidth="1"/>
    <col min="3" max="3" width="38.140625" customWidth="1"/>
    <col min="4" max="4" width="17.5703125" customWidth="1"/>
  </cols>
  <sheetData>
    <row r="1" spans="1:5" x14ac:dyDescent="0.25">
      <c r="B1" s="155" t="s">
        <v>133</v>
      </c>
      <c r="C1" s="155" t="s">
        <v>134</v>
      </c>
      <c r="D1" s="155" t="s">
        <v>135</v>
      </c>
      <c r="E1" s="155" t="s">
        <v>136</v>
      </c>
    </row>
    <row r="3" spans="1:5" x14ac:dyDescent="0.25">
      <c r="A3" s="388" t="s">
        <v>62</v>
      </c>
      <c r="B3" t="s">
        <v>368</v>
      </c>
      <c r="C3" t="s">
        <v>369</v>
      </c>
      <c r="D3" t="s">
        <v>370</v>
      </c>
      <c r="E3">
        <v>2021</v>
      </c>
    </row>
    <row r="4" spans="1:5" x14ac:dyDescent="0.25">
      <c r="A4" s="388"/>
      <c r="B4" t="s">
        <v>371</v>
      </c>
      <c r="C4" t="s">
        <v>372</v>
      </c>
      <c r="D4" t="s">
        <v>370</v>
      </c>
      <c r="E4">
        <v>2021</v>
      </c>
    </row>
    <row r="5" spans="1:5" x14ac:dyDescent="0.25">
      <c r="A5" s="388"/>
      <c r="B5" t="s">
        <v>373</v>
      </c>
      <c r="C5" t="s">
        <v>374</v>
      </c>
      <c r="D5" t="s">
        <v>370</v>
      </c>
      <c r="E5">
        <v>2021</v>
      </c>
    </row>
    <row r="6" spans="1:5" x14ac:dyDescent="0.25">
      <c r="A6" s="388"/>
      <c r="B6" t="s">
        <v>375</v>
      </c>
      <c r="C6" t="s">
        <v>376</v>
      </c>
      <c r="D6" t="s">
        <v>370</v>
      </c>
      <c r="E6">
        <v>2021</v>
      </c>
    </row>
    <row r="9" spans="1:5" x14ac:dyDescent="0.25">
      <c r="A9" s="388" t="s">
        <v>391</v>
      </c>
      <c r="B9" t="s">
        <v>377</v>
      </c>
      <c r="C9" t="s">
        <v>378</v>
      </c>
      <c r="D9" t="s">
        <v>370</v>
      </c>
      <c r="E9">
        <v>2021</v>
      </c>
    </row>
    <row r="10" spans="1:5" x14ac:dyDescent="0.25">
      <c r="A10" s="388"/>
      <c r="B10" t="s">
        <v>379</v>
      </c>
      <c r="C10" t="s">
        <v>380</v>
      </c>
      <c r="D10" t="s">
        <v>370</v>
      </c>
      <c r="E10">
        <v>2021</v>
      </c>
    </row>
    <row r="11" spans="1:5" x14ac:dyDescent="0.25">
      <c r="A11" s="388"/>
      <c r="B11" t="s">
        <v>381</v>
      </c>
      <c r="C11" t="s">
        <v>382</v>
      </c>
      <c r="D11" t="s">
        <v>370</v>
      </c>
      <c r="E11">
        <v>2021</v>
      </c>
    </row>
    <row r="12" spans="1:5" x14ac:dyDescent="0.25">
      <c r="A12" s="388"/>
      <c r="B12" t="s">
        <v>383</v>
      </c>
      <c r="C12" t="s">
        <v>384</v>
      </c>
      <c r="D12" t="s">
        <v>370</v>
      </c>
      <c r="E12">
        <v>2021</v>
      </c>
    </row>
    <row r="13" spans="1:5" x14ac:dyDescent="0.25">
      <c r="A13" s="388"/>
      <c r="B13" t="s">
        <v>385</v>
      </c>
      <c r="C13" t="s">
        <v>386</v>
      </c>
      <c r="D13" t="s">
        <v>370</v>
      </c>
      <c r="E13">
        <v>2021</v>
      </c>
    </row>
    <row r="14" spans="1:5" x14ac:dyDescent="0.25">
      <c r="A14" s="388"/>
      <c r="B14" t="s">
        <v>387</v>
      </c>
      <c r="C14" t="s">
        <v>388</v>
      </c>
      <c r="D14" t="s">
        <v>370</v>
      </c>
      <c r="E14">
        <v>2021</v>
      </c>
    </row>
    <row r="15" spans="1:5" x14ac:dyDescent="0.25">
      <c r="A15" s="388"/>
      <c r="B15" t="s">
        <v>389</v>
      </c>
      <c r="C15" t="s">
        <v>390</v>
      </c>
      <c r="D15" t="s">
        <v>370</v>
      </c>
      <c r="E15">
        <v>2021</v>
      </c>
    </row>
    <row r="18" spans="1:5" x14ac:dyDescent="0.25">
      <c r="A18" s="156" t="s">
        <v>9</v>
      </c>
      <c r="B18" t="s">
        <v>392</v>
      </c>
      <c r="C18" t="s">
        <v>393</v>
      </c>
      <c r="D18" t="s">
        <v>370</v>
      </c>
      <c r="E18">
        <v>2021</v>
      </c>
    </row>
    <row r="21" spans="1:5" x14ac:dyDescent="0.25">
      <c r="A21" s="156" t="s">
        <v>95</v>
      </c>
      <c r="B21" t="s">
        <v>394</v>
      </c>
      <c r="C21" t="s">
        <v>395</v>
      </c>
      <c r="D21" t="s">
        <v>370</v>
      </c>
      <c r="E21">
        <v>2021</v>
      </c>
    </row>
  </sheetData>
  <sheetProtection sheet="1" objects="1" scenarios="1"/>
  <mergeCells count="2">
    <mergeCell ref="A3:A6"/>
    <mergeCell ref="A9:A1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16605-848B-4D91-8149-5A854AFD5B67}">
  <dimension ref="A1:E16"/>
  <sheetViews>
    <sheetView tabSelected="1" workbookViewId="0">
      <selection activeCell="A37" sqref="A44"/>
    </sheetView>
  </sheetViews>
  <sheetFormatPr defaultRowHeight="15" x14ac:dyDescent="0.25"/>
  <cols>
    <col min="1" max="1" width="17.140625" style="156" customWidth="1"/>
    <col min="3" max="3" width="17.5703125" customWidth="1"/>
    <col min="4" max="4" width="23.140625" customWidth="1"/>
  </cols>
  <sheetData>
    <row r="1" spans="1:5" x14ac:dyDescent="0.25">
      <c r="B1" s="155" t="s">
        <v>133</v>
      </c>
      <c r="C1" s="155" t="s">
        <v>134</v>
      </c>
      <c r="D1" s="155" t="s">
        <v>135</v>
      </c>
      <c r="E1" s="155" t="s">
        <v>136</v>
      </c>
    </row>
    <row r="3" spans="1:5" x14ac:dyDescent="0.25">
      <c r="A3" s="388" t="s">
        <v>97</v>
      </c>
      <c r="B3" t="s">
        <v>396</v>
      </c>
      <c r="C3" t="s">
        <v>397</v>
      </c>
      <c r="D3" t="s">
        <v>324</v>
      </c>
      <c r="E3">
        <v>2018</v>
      </c>
    </row>
    <row r="4" spans="1:5" x14ac:dyDescent="0.25">
      <c r="A4" s="388"/>
      <c r="B4" t="s">
        <v>398</v>
      </c>
      <c r="C4" t="s">
        <v>399</v>
      </c>
      <c r="D4" t="s">
        <v>361</v>
      </c>
      <c r="E4">
        <v>2017</v>
      </c>
    </row>
    <row r="5" spans="1:5" x14ac:dyDescent="0.25">
      <c r="A5" s="388"/>
      <c r="B5" t="s">
        <v>400</v>
      </c>
      <c r="C5" t="s">
        <v>401</v>
      </c>
      <c r="D5" t="s">
        <v>312</v>
      </c>
      <c r="E5">
        <v>2021</v>
      </c>
    </row>
    <row r="8" spans="1:5" x14ac:dyDescent="0.25">
      <c r="A8" s="388" t="s">
        <v>98</v>
      </c>
      <c r="B8" t="s">
        <v>402</v>
      </c>
      <c r="C8" t="s">
        <v>403</v>
      </c>
      <c r="D8" t="s">
        <v>361</v>
      </c>
      <c r="E8">
        <v>2017</v>
      </c>
    </row>
    <row r="9" spans="1:5" x14ac:dyDescent="0.25">
      <c r="A9" s="388"/>
      <c r="B9" t="s">
        <v>404</v>
      </c>
      <c r="C9" t="s">
        <v>405</v>
      </c>
      <c r="D9" t="s">
        <v>361</v>
      </c>
      <c r="E9">
        <v>2017</v>
      </c>
    </row>
    <row r="12" spans="1:5" x14ac:dyDescent="0.25">
      <c r="A12" s="388" t="s">
        <v>99</v>
      </c>
      <c r="B12" t="s">
        <v>406</v>
      </c>
      <c r="C12" t="s">
        <v>407</v>
      </c>
      <c r="D12" t="s">
        <v>161</v>
      </c>
      <c r="E12">
        <v>2021</v>
      </c>
    </row>
    <row r="13" spans="1:5" x14ac:dyDescent="0.25">
      <c r="A13" s="388"/>
      <c r="B13" t="s">
        <v>408</v>
      </c>
      <c r="C13" t="s">
        <v>409</v>
      </c>
      <c r="D13" t="s">
        <v>161</v>
      </c>
      <c r="E13">
        <v>2021</v>
      </c>
    </row>
    <row r="16" spans="1:5" x14ac:dyDescent="0.25">
      <c r="A16" s="156" t="s">
        <v>100</v>
      </c>
      <c r="B16" t="s">
        <v>410</v>
      </c>
      <c r="C16" t="s">
        <v>411</v>
      </c>
      <c r="D16" t="s">
        <v>324</v>
      </c>
      <c r="E16">
        <v>2018</v>
      </c>
    </row>
  </sheetData>
  <sheetProtection sheet="1" objects="1" scenarios="1"/>
  <mergeCells count="3">
    <mergeCell ref="A3:A5"/>
    <mergeCell ref="A8:A9"/>
    <mergeCell ref="A12:A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5524A-25D5-4D8B-8634-E7C9CA24B000}">
  <dimension ref="A1:W66"/>
  <sheetViews>
    <sheetView zoomScale="90" zoomScaleNormal="90" workbookViewId="0">
      <selection activeCell="R29" sqref="R29:R31"/>
    </sheetView>
  </sheetViews>
  <sheetFormatPr defaultColWidth="8.7109375" defaultRowHeight="15" x14ac:dyDescent="0.25"/>
  <cols>
    <col min="1" max="1" width="15.5703125" style="1" customWidth="1"/>
    <col min="2" max="2" width="15.42578125" style="1" customWidth="1"/>
    <col min="3" max="3" width="26.140625" style="1" customWidth="1"/>
    <col min="4" max="4" width="14" style="1" customWidth="1"/>
    <col min="5" max="5" width="11.140625" style="1" customWidth="1"/>
    <col min="6" max="7" width="10.140625" style="1" customWidth="1"/>
    <col min="8" max="8" width="36.85546875" style="1" customWidth="1"/>
    <col min="9" max="9" width="14.28515625" style="1" customWidth="1"/>
    <col min="10" max="10" width="11.42578125" style="1" customWidth="1"/>
    <col min="11" max="11" width="11.140625" style="1" customWidth="1"/>
    <col min="12" max="12" width="10.140625" style="1" customWidth="1"/>
    <col min="13" max="13" width="13" style="1" customWidth="1"/>
    <col min="14" max="14" width="13.85546875" style="1" customWidth="1"/>
    <col min="15" max="15" width="11" style="1" customWidth="1"/>
    <col min="16" max="16" width="10.85546875" style="1" customWidth="1"/>
    <col min="17" max="17" width="10.140625" style="1" customWidth="1"/>
    <col min="18" max="18" width="18.28515625" style="1" customWidth="1"/>
    <col min="19" max="19" width="34.140625" style="1" customWidth="1"/>
    <col min="20" max="20" width="14.5703125" style="1" customWidth="1"/>
    <col min="21" max="21" width="12.28515625" style="1" customWidth="1"/>
    <col min="22" max="22" width="11.42578125" style="1" customWidth="1"/>
    <col min="23" max="23" width="11.7109375" style="1" customWidth="1"/>
    <col min="24" max="16384" width="8.7109375" style="1"/>
  </cols>
  <sheetData>
    <row r="1" spans="1:23" ht="15.75" x14ac:dyDescent="0.25">
      <c r="A1" s="218" t="s">
        <v>0</v>
      </c>
      <c r="B1" s="224" t="s">
        <v>1</v>
      </c>
      <c r="C1" s="216" t="s">
        <v>2</v>
      </c>
      <c r="D1" s="190" t="s">
        <v>3</v>
      </c>
      <c r="E1" s="192" t="s">
        <v>1</v>
      </c>
      <c r="F1" s="193"/>
      <c r="G1" s="193"/>
      <c r="H1" s="218" t="s">
        <v>2</v>
      </c>
      <c r="I1" s="190" t="s">
        <v>3</v>
      </c>
      <c r="J1" s="192" t="s">
        <v>1</v>
      </c>
      <c r="K1" s="193"/>
      <c r="L1" s="193"/>
      <c r="M1" s="216" t="s">
        <v>2</v>
      </c>
      <c r="N1" s="218" t="s">
        <v>3</v>
      </c>
      <c r="O1" s="220" t="s">
        <v>1</v>
      </c>
      <c r="P1" s="221"/>
      <c r="Q1" s="221"/>
      <c r="R1" s="222" t="s">
        <v>4</v>
      </c>
      <c r="S1" s="190" t="s">
        <v>5</v>
      </c>
      <c r="T1" s="190" t="s">
        <v>3</v>
      </c>
      <c r="U1" s="192" t="s">
        <v>1</v>
      </c>
      <c r="V1" s="193"/>
      <c r="W1" s="193"/>
    </row>
    <row r="2" spans="1:23" ht="15.75" x14ac:dyDescent="0.25">
      <c r="A2" s="219"/>
      <c r="B2" s="225"/>
      <c r="C2" s="217"/>
      <c r="D2" s="191"/>
      <c r="E2" s="2" t="s">
        <v>6</v>
      </c>
      <c r="F2" s="189" t="s">
        <v>7</v>
      </c>
      <c r="G2" s="189" t="s">
        <v>8</v>
      </c>
      <c r="H2" s="226"/>
      <c r="I2" s="191"/>
      <c r="J2" s="4" t="s">
        <v>6</v>
      </c>
      <c r="K2" s="189" t="s">
        <v>7</v>
      </c>
      <c r="L2" s="189" t="s">
        <v>8</v>
      </c>
      <c r="M2" s="217"/>
      <c r="N2" s="219"/>
      <c r="O2" s="2" t="s">
        <v>6</v>
      </c>
      <c r="P2" s="189" t="s">
        <v>7</v>
      </c>
      <c r="Q2" s="5" t="s">
        <v>8</v>
      </c>
      <c r="R2" s="223"/>
      <c r="S2" s="191"/>
      <c r="T2" s="191"/>
      <c r="U2" s="4" t="s">
        <v>6</v>
      </c>
      <c r="V2" s="3" t="s">
        <v>7</v>
      </c>
      <c r="W2" s="3" t="s">
        <v>8</v>
      </c>
    </row>
    <row r="3" spans="1:23" x14ac:dyDescent="0.25">
      <c r="A3" s="194" t="s">
        <v>9</v>
      </c>
      <c r="B3" s="197">
        <f>MEDIAN(F3:F16,E19)</f>
        <v>23</v>
      </c>
      <c r="C3" s="201" t="s">
        <v>10</v>
      </c>
      <c r="D3" s="203" t="s">
        <v>11</v>
      </c>
      <c r="E3" s="206">
        <f>AVERAGE(J3,J5,J6)</f>
        <v>74.646666666666661</v>
      </c>
      <c r="F3" s="209">
        <f>MEDIAN(J6,K3:K5)</f>
        <v>90</v>
      </c>
      <c r="G3" s="212" t="s">
        <v>12</v>
      </c>
      <c r="H3" s="227" t="s">
        <v>13</v>
      </c>
      <c r="I3" s="229" t="s">
        <v>14</v>
      </c>
      <c r="J3" s="206">
        <f>AVERAGE(O3:O4)</f>
        <v>97.053333333333327</v>
      </c>
      <c r="K3" s="209">
        <f>MEDIAN(P3:P4)</f>
        <v>91.960000000000008</v>
      </c>
      <c r="L3" s="232" t="str">
        <f>'[1]Kontorsstol EPD'!$AM$12</f>
        <v>85-126</v>
      </c>
      <c r="M3" s="6" t="s">
        <v>15</v>
      </c>
      <c r="N3" s="7">
        <f>'[1]Kontorsstol EPD'!AJ5</f>
        <v>3</v>
      </c>
      <c r="O3" s="8">
        <f>'[1]Kontorsstol EPD'!AK5</f>
        <v>103.46666666666665</v>
      </c>
      <c r="P3" s="9">
        <f>'[1]Kontorsstol EPD'!AL5</f>
        <v>95.4</v>
      </c>
      <c r="Q3" s="10" t="str">
        <f>'[1]Kontorsstol EPD'!AM5</f>
        <v>89 - 126</v>
      </c>
      <c r="R3" s="234"/>
      <c r="S3" s="11" t="s">
        <v>16</v>
      </c>
      <c r="T3" s="7">
        <f>'[1]Kontorsstol EPD'!AP7</f>
        <v>2</v>
      </c>
      <c r="U3" s="7">
        <f>'[1]Kontorsstol EPD'!AQ7</f>
        <v>14.799999999999997</v>
      </c>
      <c r="V3" s="12">
        <f>'[1]Kontorsstol EPD'!AR7</f>
        <v>14.799999999999997</v>
      </c>
      <c r="W3" s="7" t="str">
        <f>'[1]Kontorsstol EPD'!AS7</f>
        <v>11-19</v>
      </c>
    </row>
    <row r="4" spans="1:23" x14ac:dyDescent="0.25">
      <c r="A4" s="195"/>
      <c r="B4" s="198"/>
      <c r="C4" s="201"/>
      <c r="D4" s="203"/>
      <c r="E4" s="207"/>
      <c r="F4" s="210"/>
      <c r="G4" s="213"/>
      <c r="H4" s="228"/>
      <c r="I4" s="219"/>
      <c r="J4" s="230"/>
      <c r="K4" s="231"/>
      <c r="L4" s="233"/>
      <c r="M4" s="6" t="s">
        <v>17</v>
      </c>
      <c r="N4" s="7">
        <f>'[1]Kontorsstol EPD'!$AJ$7</f>
        <v>6</v>
      </c>
      <c r="O4" s="13">
        <f>'[1]Kontorsstol EPD'!AK7</f>
        <v>90.64</v>
      </c>
      <c r="P4" s="9">
        <f>'[1]Kontorsstol EPD'!AL7</f>
        <v>88.52000000000001</v>
      </c>
      <c r="Q4" s="10" t="str">
        <f>'[1]Kontorsstol EPD'!AM7</f>
        <v>77 - 117</v>
      </c>
      <c r="R4" s="235"/>
      <c r="S4" s="11" t="s">
        <v>18</v>
      </c>
      <c r="T4" s="7">
        <f>'[1]Kontorsstol EPD'!AP11</f>
        <v>2</v>
      </c>
      <c r="U4" s="7">
        <f>'[1]Kontorsstol EPD'!AQ11</f>
        <v>6.65</v>
      </c>
      <c r="V4" s="12">
        <f>'[1]Kontorsstol EPD'!AR11</f>
        <v>6.65</v>
      </c>
      <c r="W4" s="7" t="str">
        <f>'[1]Kontorsstol EPD'!AS11</f>
        <v>4-10</v>
      </c>
    </row>
    <row r="5" spans="1:23" x14ac:dyDescent="0.25">
      <c r="A5" s="195"/>
      <c r="B5" s="199"/>
      <c r="C5" s="202"/>
      <c r="D5" s="204"/>
      <c r="E5" s="207"/>
      <c r="F5" s="210"/>
      <c r="G5" s="214"/>
      <c r="H5" s="14" t="s">
        <v>19</v>
      </c>
      <c r="I5" s="145">
        <v>3</v>
      </c>
      <c r="J5" s="16">
        <f>'[1]Kontorsstol EPD'!AJ32</f>
        <v>79.066666666666663</v>
      </c>
      <c r="K5" s="187">
        <f>'[1]Kontorsstol EPD'!AK32</f>
        <v>90</v>
      </c>
      <c r="L5" s="17" t="str">
        <f>'[1]Kontorsstol EPD'!AL32</f>
        <v>55 - 93</v>
      </c>
      <c r="M5" s="237" t="s">
        <v>21</v>
      </c>
      <c r="N5" s="238"/>
      <c r="O5" s="238"/>
      <c r="P5" s="238"/>
      <c r="Q5" s="239"/>
      <c r="R5" s="235"/>
      <c r="S5" s="18"/>
      <c r="T5" s="15"/>
      <c r="U5" s="15"/>
      <c r="V5" s="19"/>
      <c r="W5" s="15"/>
    </row>
    <row r="6" spans="1:23" x14ac:dyDescent="0.25">
      <c r="A6" s="195"/>
      <c r="B6" s="199"/>
      <c r="C6" s="202"/>
      <c r="D6" s="205"/>
      <c r="E6" s="208"/>
      <c r="F6" s="211"/>
      <c r="G6" s="215"/>
      <c r="H6" s="14" t="s">
        <v>22</v>
      </c>
      <c r="I6" s="145">
        <v>1</v>
      </c>
      <c r="J6" s="240">
        <f>'[1]Kontorsstol EPD'!$M$44</f>
        <v>47.82</v>
      </c>
      <c r="K6" s="238"/>
      <c r="L6" s="239"/>
      <c r="M6" s="237" t="s">
        <v>21</v>
      </c>
      <c r="N6" s="238"/>
      <c r="O6" s="238"/>
      <c r="P6" s="238"/>
      <c r="Q6" s="239"/>
      <c r="R6" s="236"/>
      <c r="S6" s="18"/>
      <c r="T6" s="15"/>
      <c r="U6" s="15"/>
      <c r="V6" s="19"/>
      <c r="W6" s="15"/>
    </row>
    <row r="7" spans="1:23" x14ac:dyDescent="0.25">
      <c r="A7" s="195"/>
      <c r="B7" s="199"/>
      <c r="C7" s="244"/>
      <c r="D7" s="221"/>
      <c r="E7" s="221"/>
      <c r="F7" s="221"/>
      <c r="G7" s="243"/>
      <c r="H7" s="244"/>
      <c r="I7" s="221"/>
      <c r="J7" s="221"/>
      <c r="K7" s="221"/>
      <c r="L7" s="243"/>
      <c r="M7" s="237"/>
      <c r="N7" s="238"/>
      <c r="O7" s="238"/>
      <c r="P7" s="238"/>
      <c r="Q7" s="239"/>
      <c r="R7" s="20"/>
      <c r="S7" s="18"/>
      <c r="T7" s="15"/>
      <c r="U7" s="15"/>
      <c r="V7" s="19"/>
      <c r="W7" s="15"/>
    </row>
    <row r="8" spans="1:23" x14ac:dyDescent="0.25">
      <c r="A8" s="195"/>
      <c r="B8" s="199"/>
      <c r="C8" s="245" t="s">
        <v>24</v>
      </c>
      <c r="D8" s="247" t="s">
        <v>25</v>
      </c>
      <c r="E8" s="206">
        <f>'[1]Konferensstol EPD'!AF4</f>
        <v>29.452380952380953</v>
      </c>
      <c r="F8" s="209">
        <f>'[1]Konferensstol EPD'!AG4</f>
        <v>32</v>
      </c>
      <c r="G8" s="212" t="s">
        <v>26</v>
      </c>
      <c r="H8" s="21" t="s">
        <v>27</v>
      </c>
      <c r="I8" s="18">
        <f>'[1]Konferensstol EPD'!AF8</f>
        <v>7</v>
      </c>
      <c r="J8" s="22">
        <f>'[1]Konferensstol EPD'!AG8</f>
        <v>41.142857142857146</v>
      </c>
      <c r="K8" s="23">
        <f>'[1]Konferensstol EPD'!AH8</f>
        <v>38</v>
      </c>
      <c r="L8" s="15" t="str">
        <f>'[1]Konferensstol EPD'!AI8</f>
        <v>11 - 69</v>
      </c>
      <c r="M8" s="237" t="s">
        <v>21</v>
      </c>
      <c r="N8" s="238"/>
      <c r="O8" s="238"/>
      <c r="P8" s="238"/>
      <c r="Q8" s="239"/>
      <c r="R8" s="241"/>
      <c r="S8" s="18"/>
      <c r="T8" s="15"/>
      <c r="U8" s="15"/>
      <c r="V8" s="19"/>
      <c r="W8" s="15"/>
    </row>
    <row r="9" spans="1:23" x14ac:dyDescent="0.25">
      <c r="A9" s="195"/>
      <c r="B9" s="199"/>
      <c r="C9" s="246"/>
      <c r="D9" s="248"/>
      <c r="E9" s="249"/>
      <c r="F9" s="250"/>
      <c r="G9" s="213"/>
      <c r="H9" s="21" t="s">
        <v>28</v>
      </c>
      <c r="I9" s="18">
        <f>'[1]Konferensstol EPD'!AF31</f>
        <v>2</v>
      </c>
      <c r="J9" s="16">
        <f>'[1]Konferensstol EPD'!AG31</f>
        <v>37</v>
      </c>
      <c r="K9" s="187">
        <f>'[1]Konferensstol EPD'!AH31</f>
        <v>37</v>
      </c>
      <c r="L9" s="24" t="str">
        <f>'[1]Konferensstol EPD'!AI31</f>
        <v>33-41</v>
      </c>
      <c r="M9" s="237" t="s">
        <v>21</v>
      </c>
      <c r="N9" s="238"/>
      <c r="O9" s="238"/>
      <c r="P9" s="238"/>
      <c r="Q9" s="239"/>
      <c r="R9" s="235"/>
      <c r="S9" s="18"/>
      <c r="T9" s="15"/>
      <c r="U9" s="15"/>
      <c r="V9" s="19"/>
      <c r="W9" s="15"/>
    </row>
    <row r="10" spans="1:23" x14ac:dyDescent="0.25">
      <c r="A10" s="195"/>
      <c r="B10" s="199"/>
      <c r="C10" s="246"/>
      <c r="D10" s="248"/>
      <c r="E10" s="230"/>
      <c r="F10" s="231"/>
      <c r="G10" s="251"/>
      <c r="H10" s="21" t="s">
        <v>29</v>
      </c>
      <c r="I10" s="18">
        <f>'[1]Konferensstol EPD'!AF48</f>
        <v>3</v>
      </c>
      <c r="J10" s="16">
        <f>'[1]Konferensstol EPD'!AG48</f>
        <v>9.6666666666666661</v>
      </c>
      <c r="K10" s="187">
        <f>'[1]Konferensstol EPD'!AH48</f>
        <v>10</v>
      </c>
      <c r="L10" s="24" t="str">
        <f>'[1]Konferensstol EPD'!AI48</f>
        <v>9 - 10</v>
      </c>
      <c r="M10" s="237" t="s">
        <v>21</v>
      </c>
      <c r="N10" s="238"/>
      <c r="O10" s="238"/>
      <c r="P10" s="238"/>
      <c r="Q10" s="239"/>
      <c r="R10" s="236"/>
      <c r="S10" s="18"/>
      <c r="T10" s="15"/>
      <c r="U10" s="15"/>
      <c r="V10" s="19"/>
      <c r="W10" s="15"/>
    </row>
    <row r="11" spans="1:23" x14ac:dyDescent="0.25">
      <c r="A11" s="195"/>
      <c r="B11" s="199"/>
      <c r="C11" s="242"/>
      <c r="D11" s="221"/>
      <c r="E11" s="221"/>
      <c r="F11" s="221"/>
      <c r="G11" s="243"/>
      <c r="H11" s="244"/>
      <c r="I11" s="221"/>
      <c r="J11" s="221"/>
      <c r="K11" s="221"/>
      <c r="L11" s="243"/>
      <c r="M11" s="237"/>
      <c r="N11" s="238"/>
      <c r="O11" s="238"/>
      <c r="P11" s="238"/>
      <c r="Q11" s="239"/>
      <c r="R11" s="20"/>
      <c r="S11" s="18"/>
      <c r="T11" s="15"/>
      <c r="U11" s="15"/>
      <c r="V11" s="19"/>
      <c r="W11" s="15"/>
    </row>
    <row r="12" spans="1:23" x14ac:dyDescent="0.25">
      <c r="A12" s="195"/>
      <c r="B12" s="199"/>
      <c r="C12" s="245" t="s">
        <v>30</v>
      </c>
      <c r="D12" s="229" t="s">
        <v>101</v>
      </c>
      <c r="E12" s="206">
        <f>AVERAGE(J12:J15,J16,J17)</f>
        <v>18.469000000000001</v>
      </c>
      <c r="F12" s="209">
        <f>MEDIAN(K12:K15,J16,J17)</f>
        <v>12</v>
      </c>
      <c r="G12" s="232" t="s">
        <v>31</v>
      </c>
      <c r="H12" s="14" t="s">
        <v>32</v>
      </c>
      <c r="I12" s="15">
        <f>'[1]Enkel stol EPD'!X81</f>
        <v>3</v>
      </c>
      <c r="J12" s="16">
        <f>'[1]Enkel stol EPD'!Y81</f>
        <v>42.333333333333336</v>
      </c>
      <c r="K12" s="187">
        <f>'[1]Enkel stol EPD'!Z81</f>
        <v>44</v>
      </c>
      <c r="L12" s="17" t="str">
        <f>'[1]Enkel stol EPD'!AA81</f>
        <v>36-47</v>
      </c>
      <c r="M12" s="237" t="s">
        <v>21</v>
      </c>
      <c r="N12" s="238"/>
      <c r="O12" s="238"/>
      <c r="P12" s="238"/>
      <c r="Q12" s="239"/>
      <c r="R12" s="241"/>
      <c r="S12" s="18"/>
      <c r="T12" s="15"/>
      <c r="U12" s="15"/>
      <c r="V12" s="19"/>
      <c r="W12" s="15"/>
    </row>
    <row r="13" spans="1:23" x14ac:dyDescent="0.25">
      <c r="A13" s="195"/>
      <c r="B13" s="199"/>
      <c r="C13" s="246"/>
      <c r="D13" s="203"/>
      <c r="E13" s="249"/>
      <c r="F13" s="250"/>
      <c r="G13" s="270"/>
      <c r="H13" s="258" t="s">
        <v>33</v>
      </c>
      <c r="I13" s="259" t="s">
        <v>52</v>
      </c>
      <c r="J13" s="206">
        <f>AVERAGE(O13:O14)</f>
        <v>17.344999999999999</v>
      </c>
      <c r="K13" s="209">
        <f>MEDIAN(P13:P14)</f>
        <v>18.55</v>
      </c>
      <c r="L13" s="212" t="s">
        <v>34</v>
      </c>
      <c r="M13" s="25" t="s">
        <v>35</v>
      </c>
      <c r="N13" s="15">
        <f>'[1]Enkel stol EPD'!X14</f>
        <v>4</v>
      </c>
      <c r="O13" s="16">
        <f>'[1]Enkel stol EPD'!Y14</f>
        <v>20.5</v>
      </c>
      <c r="P13" s="187">
        <f>'[1]Enkel stol EPD'!Z14</f>
        <v>21.950000000000003</v>
      </c>
      <c r="Q13" s="26" t="str">
        <f>'[1]Enkel stol EPD'!AA14</f>
        <v>14 - 24</v>
      </c>
      <c r="R13" s="235"/>
      <c r="S13" s="18" t="s">
        <v>36</v>
      </c>
      <c r="T13" s="15">
        <f>'[1]Enkel stol EPD'!AD22</f>
        <v>2</v>
      </c>
      <c r="U13" s="22">
        <f>'[1]Enkel stol EPD'!AE22</f>
        <v>7.2666666666666666</v>
      </c>
      <c r="V13" s="23">
        <f>'[1]Enkel stol EPD'!AF22</f>
        <v>6</v>
      </c>
      <c r="W13" s="15" t="str">
        <f>'[1]Enkel stol EPD'!AG22</f>
        <v>6-10</v>
      </c>
    </row>
    <row r="14" spans="1:23" x14ac:dyDescent="0.25">
      <c r="A14" s="195"/>
      <c r="B14" s="199"/>
      <c r="C14" s="246"/>
      <c r="D14" s="203"/>
      <c r="E14" s="249"/>
      <c r="F14" s="250"/>
      <c r="G14" s="270"/>
      <c r="H14" s="191"/>
      <c r="I14" s="260"/>
      <c r="J14" s="230"/>
      <c r="K14" s="231"/>
      <c r="L14" s="251"/>
      <c r="M14" s="25" t="s">
        <v>37</v>
      </c>
      <c r="N14" s="15">
        <f>'[1]Enkel stol EPD'!X18</f>
        <v>10</v>
      </c>
      <c r="O14" s="16">
        <f>'[1]Enkel stol EPD'!Y18</f>
        <v>14.190000000000001</v>
      </c>
      <c r="P14" s="187">
        <f>'[1]Enkel stol EPD'!Z18</f>
        <v>15.15</v>
      </c>
      <c r="Q14" s="26" t="str">
        <f>'[1]Enkel stol EPD'!AA18</f>
        <v>9 - 20</v>
      </c>
      <c r="R14" s="235"/>
      <c r="S14" s="18"/>
      <c r="T14" s="15"/>
      <c r="U14" s="15"/>
      <c r="V14" s="19"/>
      <c r="W14" s="15"/>
    </row>
    <row r="15" spans="1:23" x14ac:dyDescent="0.25">
      <c r="A15" s="195"/>
      <c r="B15" s="199"/>
      <c r="C15" s="246"/>
      <c r="D15" s="203"/>
      <c r="E15" s="249"/>
      <c r="F15" s="250"/>
      <c r="G15" s="270"/>
      <c r="H15" s="14" t="s">
        <v>38</v>
      </c>
      <c r="I15" s="184">
        <f>'[1]Enkel stol EPD'!W55</f>
        <v>3</v>
      </c>
      <c r="J15" s="185">
        <f>'[1]Enkel stol EPD'!$X$55</f>
        <v>12.666666666666666</v>
      </c>
      <c r="K15" s="186">
        <f>'[1]Enkel stol EPD'!Y55</f>
        <v>12</v>
      </c>
      <c r="L15" s="188" t="s">
        <v>39</v>
      </c>
      <c r="M15" s="237" t="s">
        <v>21</v>
      </c>
      <c r="N15" s="238"/>
      <c r="O15" s="238"/>
      <c r="P15" s="238"/>
      <c r="Q15" s="239"/>
      <c r="R15" s="235"/>
      <c r="S15" s="18"/>
      <c r="T15" s="15"/>
      <c r="U15" s="15"/>
      <c r="V15" s="19"/>
      <c r="W15" s="15"/>
    </row>
    <row r="16" spans="1:23" x14ac:dyDescent="0.25">
      <c r="A16" s="195"/>
      <c r="B16" s="199"/>
      <c r="C16" s="246"/>
      <c r="D16" s="203"/>
      <c r="E16" s="249"/>
      <c r="F16" s="250"/>
      <c r="G16" s="270"/>
      <c r="H16" s="14" t="s">
        <v>40</v>
      </c>
      <c r="I16" s="27">
        <v>1</v>
      </c>
      <c r="J16" s="261">
        <v>8</v>
      </c>
      <c r="K16" s="262"/>
      <c r="L16" s="263"/>
      <c r="M16" s="237" t="s">
        <v>21</v>
      </c>
      <c r="N16" s="238"/>
      <c r="O16" s="238"/>
      <c r="P16" s="238"/>
      <c r="Q16" s="239"/>
      <c r="R16" s="235"/>
      <c r="S16" s="18"/>
      <c r="T16" s="15"/>
      <c r="U16" s="15"/>
      <c r="V16" s="19"/>
      <c r="W16" s="15"/>
    </row>
    <row r="17" spans="1:23" x14ac:dyDescent="0.25">
      <c r="A17" s="195"/>
      <c r="B17" s="199"/>
      <c r="C17" s="266"/>
      <c r="D17" s="267"/>
      <c r="E17" s="268"/>
      <c r="F17" s="269"/>
      <c r="G17" s="271"/>
      <c r="H17" s="14" t="s">
        <v>41</v>
      </c>
      <c r="I17" s="28">
        <v>1</v>
      </c>
      <c r="J17" s="240">
        <v>12</v>
      </c>
      <c r="K17" s="264"/>
      <c r="L17" s="265"/>
      <c r="M17" s="237" t="s">
        <v>21</v>
      </c>
      <c r="N17" s="238"/>
      <c r="O17" s="238"/>
      <c r="P17" s="238"/>
      <c r="Q17" s="239"/>
      <c r="R17" s="236"/>
      <c r="S17" s="18"/>
      <c r="T17" s="15"/>
      <c r="U17" s="15"/>
      <c r="V17" s="19"/>
      <c r="W17" s="15"/>
    </row>
    <row r="18" spans="1:23" x14ac:dyDescent="0.25">
      <c r="A18" s="195"/>
      <c r="B18" s="199"/>
      <c r="C18" s="242"/>
      <c r="D18" s="221"/>
      <c r="E18" s="221"/>
      <c r="F18" s="221"/>
      <c r="G18" s="243"/>
      <c r="H18" s="29"/>
      <c r="I18" s="30"/>
      <c r="J18" s="31"/>
      <c r="K18" s="32"/>
      <c r="L18" s="33"/>
      <c r="M18" s="237"/>
      <c r="N18" s="238"/>
      <c r="O18" s="238"/>
      <c r="P18" s="238"/>
      <c r="Q18" s="239"/>
      <c r="R18" s="20"/>
      <c r="S18" s="18"/>
      <c r="T18" s="15"/>
      <c r="U18" s="15"/>
      <c r="V18" s="19"/>
      <c r="W18" s="15"/>
    </row>
    <row r="19" spans="1:23" x14ac:dyDescent="0.25">
      <c r="A19" s="196"/>
      <c r="B19" s="200"/>
      <c r="C19" s="183" t="s">
        <v>42</v>
      </c>
      <c r="D19" s="144">
        <v>1</v>
      </c>
      <c r="E19" s="280">
        <v>14</v>
      </c>
      <c r="F19" s="281"/>
      <c r="G19" s="282"/>
      <c r="H19" s="283" t="s">
        <v>21</v>
      </c>
      <c r="I19" s="281"/>
      <c r="J19" s="281"/>
      <c r="K19" s="281"/>
      <c r="L19" s="282"/>
      <c r="M19" s="283" t="s">
        <v>21</v>
      </c>
      <c r="N19" s="281"/>
      <c r="O19" s="281"/>
      <c r="P19" s="281"/>
      <c r="Q19" s="282"/>
      <c r="R19" s="35"/>
      <c r="S19" s="36"/>
      <c r="T19" s="34"/>
      <c r="U19" s="34"/>
      <c r="V19" s="37"/>
      <c r="W19" s="34"/>
    </row>
    <row r="20" spans="1:23" x14ac:dyDescent="0.25">
      <c r="A20" s="38"/>
      <c r="B20" s="39"/>
      <c r="C20" s="40"/>
      <c r="D20" s="39"/>
      <c r="E20" s="39"/>
      <c r="F20" s="41"/>
      <c r="G20" s="39"/>
      <c r="H20" s="41"/>
      <c r="I20" s="39"/>
      <c r="J20" s="42"/>
      <c r="K20" s="41"/>
      <c r="L20" s="39"/>
      <c r="M20" s="39"/>
      <c r="N20" s="39"/>
      <c r="O20" s="42"/>
      <c r="P20" s="41"/>
      <c r="Q20" s="39"/>
      <c r="R20" s="39"/>
      <c r="S20" s="39"/>
      <c r="T20" s="39"/>
      <c r="U20" s="39"/>
      <c r="V20" s="41"/>
      <c r="W20" s="39"/>
    </row>
    <row r="21" spans="1:23" x14ac:dyDescent="0.25">
      <c r="A21" s="252" t="s">
        <v>43</v>
      </c>
      <c r="B21" s="254">
        <f>MEDIAN(F21:F27)</f>
        <v>28.25</v>
      </c>
      <c r="C21" s="255" t="s">
        <v>44</v>
      </c>
      <c r="D21" s="256" t="s">
        <v>45</v>
      </c>
      <c r="E21" s="257">
        <f>AVERAGE(J21:J22)</f>
        <v>31.5</v>
      </c>
      <c r="F21" s="272">
        <f>MEDIAN(K21:K22)</f>
        <v>28.25</v>
      </c>
      <c r="G21" s="273" t="str">
        <f>'[1]Fåtölj EPD'!AD5</f>
        <v>13-68</v>
      </c>
      <c r="H21" s="43" t="s">
        <v>46</v>
      </c>
      <c r="I21" s="43">
        <f>'[1]Fåtölj EPD'!AF5</f>
        <v>6</v>
      </c>
      <c r="J21" s="44">
        <f>'[1]Fåtölj EPD'!AG5</f>
        <v>23.5</v>
      </c>
      <c r="K21" s="45">
        <f>'[1]Fåtölj EPD'!AH5</f>
        <v>21.5</v>
      </c>
      <c r="L21" s="46" t="str">
        <f>'[1]Fåtölj EPD'!AI5</f>
        <v>13-42</v>
      </c>
      <c r="M21" s="275" t="s">
        <v>21</v>
      </c>
      <c r="N21" s="276"/>
      <c r="O21" s="276"/>
      <c r="P21" s="276"/>
      <c r="Q21" s="277"/>
      <c r="R21" s="278"/>
      <c r="S21" s="47"/>
      <c r="T21" s="43"/>
      <c r="U21" s="43"/>
      <c r="V21" s="48"/>
      <c r="W21" s="43"/>
    </row>
    <row r="22" spans="1:23" x14ac:dyDescent="0.25">
      <c r="A22" s="253"/>
      <c r="B22" s="199"/>
      <c r="C22" s="217"/>
      <c r="D22" s="219"/>
      <c r="E22" s="219"/>
      <c r="F22" s="211"/>
      <c r="G22" s="274"/>
      <c r="H22" s="49" t="s">
        <v>47</v>
      </c>
      <c r="I22" s="50">
        <f>'[1]Fåtölj EPD'!AK5</f>
        <v>6</v>
      </c>
      <c r="J22" s="51">
        <f>'[1]Fåtölj EPD'!AL5</f>
        <v>39.5</v>
      </c>
      <c r="K22" s="52">
        <f>'[1]Fåtölj EPD'!AM5</f>
        <v>35</v>
      </c>
      <c r="L22" s="53" t="str">
        <f>'[1]Fåtölj EPD'!AN5</f>
        <v>15-68</v>
      </c>
      <c r="M22" s="275" t="s">
        <v>21</v>
      </c>
      <c r="N22" s="276"/>
      <c r="O22" s="276"/>
      <c r="P22" s="276"/>
      <c r="Q22" s="277"/>
      <c r="R22" s="236"/>
      <c r="S22" s="49"/>
      <c r="T22" s="50"/>
      <c r="U22" s="50"/>
      <c r="V22" s="54"/>
      <c r="W22" s="50"/>
    </row>
    <row r="23" spans="1:23" x14ac:dyDescent="0.25">
      <c r="A23" s="253"/>
      <c r="B23" s="199"/>
      <c r="C23" s="279"/>
      <c r="D23" s="238"/>
      <c r="E23" s="238"/>
      <c r="F23" s="238"/>
      <c r="G23" s="239"/>
      <c r="H23" s="275"/>
      <c r="I23" s="238"/>
      <c r="J23" s="238"/>
      <c r="K23" s="238"/>
      <c r="L23" s="239"/>
      <c r="M23" s="275"/>
      <c r="N23" s="276"/>
      <c r="O23" s="276"/>
      <c r="P23" s="276"/>
      <c r="Q23" s="277"/>
      <c r="R23" s="55"/>
      <c r="S23" s="49"/>
      <c r="T23" s="50"/>
      <c r="U23" s="50"/>
      <c r="V23" s="54"/>
      <c r="W23" s="50"/>
    </row>
    <row r="24" spans="1:23" x14ac:dyDescent="0.25">
      <c r="A24" s="253"/>
      <c r="B24" s="199"/>
      <c r="C24" s="286" t="s">
        <v>48</v>
      </c>
      <c r="D24" s="256" t="s">
        <v>14</v>
      </c>
      <c r="E24" s="257">
        <f>AVERAGE(J24:J25)</f>
        <v>84.583333333333343</v>
      </c>
      <c r="F24" s="272">
        <f>MEDIAN(K24:K25)</f>
        <v>89.5</v>
      </c>
      <c r="G24" s="273" t="str">
        <f>'[1]Fåtölj EPD'!AF32</f>
        <v>33-135</v>
      </c>
      <c r="H24" s="50" t="s">
        <v>46</v>
      </c>
      <c r="I24" s="50">
        <f>'[1]Fåtölj EPD'!AH32</f>
        <v>4</v>
      </c>
      <c r="J24" s="51">
        <f>'[1]Fåtölj EPD'!AI32</f>
        <v>83.5</v>
      </c>
      <c r="K24" s="52">
        <f>'[1]Fåtölj EPD'!AJ32</f>
        <v>82</v>
      </c>
      <c r="L24" s="53" t="str">
        <f>'[1]Fåtölj EPD'!AK32</f>
        <v>35-135</v>
      </c>
      <c r="M24" s="275" t="s">
        <v>21</v>
      </c>
      <c r="N24" s="276"/>
      <c r="O24" s="276"/>
      <c r="P24" s="276"/>
      <c r="Q24" s="277"/>
      <c r="R24" s="278"/>
      <c r="S24" s="49"/>
      <c r="T24" s="50"/>
      <c r="U24" s="50"/>
      <c r="V24" s="54"/>
      <c r="W24" s="50"/>
    </row>
    <row r="25" spans="1:23" x14ac:dyDescent="0.25">
      <c r="A25" s="253"/>
      <c r="B25" s="199"/>
      <c r="C25" s="217"/>
      <c r="D25" s="219"/>
      <c r="E25" s="219"/>
      <c r="F25" s="211"/>
      <c r="G25" s="274"/>
      <c r="H25" s="49" t="s">
        <v>47</v>
      </c>
      <c r="I25" s="50">
        <f>'[1]Fåtölj EPD'!AM32</f>
        <v>3</v>
      </c>
      <c r="J25" s="51">
        <f>'[1]Fåtölj EPD'!AN32</f>
        <v>85.666666666666671</v>
      </c>
      <c r="K25" s="52">
        <f>'[1]Fåtölj EPD'!AO32</f>
        <v>97</v>
      </c>
      <c r="L25" s="53" t="str">
        <f>'[1]Fåtölj EPD'!AP32</f>
        <v>33-127</v>
      </c>
      <c r="M25" s="275" t="s">
        <v>21</v>
      </c>
      <c r="N25" s="276"/>
      <c r="O25" s="276"/>
      <c r="P25" s="276"/>
      <c r="Q25" s="277"/>
      <c r="R25" s="236"/>
      <c r="S25" s="49"/>
      <c r="T25" s="50"/>
      <c r="U25" s="50"/>
      <c r="V25" s="54"/>
      <c r="W25" s="50"/>
    </row>
    <row r="26" spans="1:23" x14ac:dyDescent="0.25">
      <c r="A26" s="253"/>
      <c r="B26" s="199"/>
      <c r="C26" s="279"/>
      <c r="D26" s="238"/>
      <c r="E26" s="238"/>
      <c r="F26" s="238"/>
      <c r="G26" s="239"/>
      <c r="H26" s="284"/>
      <c r="I26" s="238"/>
      <c r="J26" s="238"/>
      <c r="K26" s="238"/>
      <c r="L26" s="239"/>
      <c r="M26" s="275"/>
      <c r="N26" s="276"/>
      <c r="O26" s="276"/>
      <c r="P26" s="276"/>
      <c r="Q26" s="277"/>
      <c r="R26" s="55"/>
      <c r="S26" s="49"/>
      <c r="T26" s="50"/>
      <c r="U26" s="50"/>
      <c r="V26" s="54"/>
      <c r="W26" s="50"/>
    </row>
    <row r="27" spans="1:23" x14ac:dyDescent="0.25">
      <c r="A27" s="253"/>
      <c r="B27" s="199"/>
      <c r="C27" s="56" t="s">
        <v>49</v>
      </c>
      <c r="D27" s="57">
        <f>'[1]Fåtölj EPD'!AC55</f>
        <v>2</v>
      </c>
      <c r="E27" s="58">
        <f>'[1]Fåtölj EPD'!AD55</f>
        <v>11</v>
      </c>
      <c r="F27" s="59">
        <f>'[1]Fåtölj EPD'!AE55</f>
        <v>11</v>
      </c>
      <c r="G27" s="60" t="str">
        <f>'[1]Fåtölj EPD'!AF55</f>
        <v>6-16</v>
      </c>
      <c r="H27" s="285" t="s">
        <v>21</v>
      </c>
      <c r="I27" s="281"/>
      <c r="J27" s="281"/>
      <c r="K27" s="281"/>
      <c r="L27" s="282"/>
      <c r="M27" s="275" t="s">
        <v>21</v>
      </c>
      <c r="N27" s="276"/>
      <c r="O27" s="276"/>
      <c r="P27" s="276"/>
      <c r="Q27" s="277"/>
      <c r="R27" s="61"/>
      <c r="S27" s="62"/>
      <c r="T27" s="57"/>
      <c r="U27" s="57"/>
      <c r="V27" s="63"/>
      <c r="W27" s="57"/>
    </row>
    <row r="28" spans="1:23" x14ac:dyDescent="0.25">
      <c r="A28" s="38"/>
      <c r="B28" s="39"/>
      <c r="C28" s="40"/>
      <c r="D28" s="39"/>
      <c r="E28" s="39"/>
      <c r="F28" s="41"/>
      <c r="G28" s="39"/>
      <c r="H28" s="41"/>
      <c r="I28" s="39"/>
      <c r="J28" s="42"/>
      <c r="K28" s="41"/>
      <c r="L28" s="39"/>
      <c r="M28" s="39"/>
      <c r="N28" s="39"/>
      <c r="O28" s="39"/>
      <c r="P28" s="41"/>
      <c r="Q28" s="39"/>
      <c r="R28" s="39"/>
      <c r="S28" s="39"/>
      <c r="T28" s="39"/>
      <c r="U28" s="39"/>
      <c r="V28" s="41"/>
      <c r="W28" s="39"/>
    </row>
    <row r="29" spans="1:23" x14ac:dyDescent="0.25">
      <c r="A29" s="296" t="s">
        <v>50</v>
      </c>
      <c r="B29" s="299">
        <f>MEDIAN(F29,F33)</f>
        <v>112</v>
      </c>
      <c r="C29" s="300" t="s">
        <v>51</v>
      </c>
      <c r="D29" s="290" t="s">
        <v>295</v>
      </c>
      <c r="E29" s="292">
        <f>AVERAGE(J29:J31)</f>
        <v>83.25</v>
      </c>
      <c r="F29" s="293">
        <f>MEDIAN(K29:K31)</f>
        <v>89</v>
      </c>
      <c r="G29" s="316" t="s">
        <v>53</v>
      </c>
      <c r="H29" s="64" t="s">
        <v>54</v>
      </c>
      <c r="I29" s="65">
        <v>6</v>
      </c>
      <c r="J29" s="66">
        <f>'[1]Soffa EPD'!AI6</f>
        <v>43</v>
      </c>
      <c r="K29" s="67">
        <f>'[1]Soffa EPD'!AJ6</f>
        <v>34</v>
      </c>
      <c r="L29" s="68" t="str">
        <f>'[1]Soffa EPD'!AK6</f>
        <v>24-79</v>
      </c>
      <c r="M29" s="318" t="s">
        <v>21</v>
      </c>
      <c r="N29" s="319"/>
      <c r="O29" s="319"/>
      <c r="P29" s="319"/>
      <c r="Q29" s="320"/>
      <c r="R29" s="287"/>
      <c r="S29" s="69"/>
      <c r="T29" s="70"/>
      <c r="U29" s="70"/>
      <c r="V29" s="71"/>
      <c r="W29" s="70"/>
    </row>
    <row r="30" spans="1:23" x14ac:dyDescent="0.25">
      <c r="A30" s="297"/>
      <c r="B30" s="199"/>
      <c r="C30" s="301"/>
      <c r="D30" s="248"/>
      <c r="E30" s="207"/>
      <c r="F30" s="210"/>
      <c r="G30" s="317"/>
      <c r="H30" s="288" t="s">
        <v>55</v>
      </c>
      <c r="I30" s="290" t="s">
        <v>56</v>
      </c>
      <c r="J30" s="292">
        <f>AVERAGE(O30:O31)</f>
        <v>123.5</v>
      </c>
      <c r="K30" s="293">
        <f>MEDIAN(P30:P31)</f>
        <v>144</v>
      </c>
      <c r="L30" s="294" t="str">
        <f>'[1]Soffa EPD'!AF34</f>
        <v>54-195</v>
      </c>
      <c r="M30" s="72" t="s">
        <v>46</v>
      </c>
      <c r="N30" s="73">
        <f>'[1]Soffa EPD'!AO34</f>
        <v>3</v>
      </c>
      <c r="O30" s="74">
        <f>'[1]Soffa EPD'!AP34</f>
        <v>112</v>
      </c>
      <c r="P30" s="75">
        <f>'[1]Soffa EPD'!AQ34</f>
        <v>132</v>
      </c>
      <c r="Q30" s="76" t="str">
        <f>'[1]Soffa EPD'!AR34</f>
        <v>66-138</v>
      </c>
      <c r="R30" s="235"/>
      <c r="S30" s="77"/>
      <c r="T30" s="73"/>
      <c r="U30" s="73"/>
      <c r="V30" s="78"/>
      <c r="W30" s="73"/>
    </row>
    <row r="31" spans="1:23" x14ac:dyDescent="0.25">
      <c r="A31" s="297"/>
      <c r="B31" s="199"/>
      <c r="C31" s="302"/>
      <c r="D31" s="219"/>
      <c r="E31" s="208"/>
      <c r="F31" s="211"/>
      <c r="G31" s="274"/>
      <c r="H31" s="289"/>
      <c r="I31" s="291"/>
      <c r="J31" s="219"/>
      <c r="K31" s="211"/>
      <c r="L31" s="295"/>
      <c r="M31" s="72" t="s">
        <v>47</v>
      </c>
      <c r="N31" s="73">
        <f>'[1]Soffa EPD'!AI34</f>
        <v>3</v>
      </c>
      <c r="O31" s="74">
        <f>'[1]Soffa EPD'!AJ34</f>
        <v>135</v>
      </c>
      <c r="P31" s="75">
        <f>'[1]Soffa EPD'!AK34</f>
        <v>156</v>
      </c>
      <c r="Q31" s="76" t="str">
        <f>'[1]Soffa EPD'!AL34</f>
        <v>54-195</v>
      </c>
      <c r="R31" s="236"/>
      <c r="S31" s="77"/>
      <c r="T31" s="73"/>
      <c r="U31" s="73"/>
      <c r="V31" s="78"/>
      <c r="W31" s="73"/>
    </row>
    <row r="32" spans="1:23" x14ac:dyDescent="0.25">
      <c r="A32" s="297"/>
      <c r="B32" s="199"/>
      <c r="C32" s="303"/>
      <c r="D32" s="304"/>
      <c r="E32" s="304"/>
      <c r="F32" s="304"/>
      <c r="G32" s="305"/>
      <c r="H32" s="306"/>
      <c r="I32" s="307"/>
      <c r="J32" s="307"/>
      <c r="K32" s="307"/>
      <c r="L32" s="308"/>
      <c r="M32" s="306"/>
      <c r="N32" s="238"/>
      <c r="O32" s="238"/>
      <c r="P32" s="238"/>
      <c r="Q32" s="239"/>
      <c r="R32" s="79"/>
      <c r="S32" s="77"/>
      <c r="T32" s="73"/>
      <c r="U32" s="73"/>
      <c r="V32" s="78"/>
      <c r="W32" s="73"/>
    </row>
    <row r="33" spans="1:23" x14ac:dyDescent="0.25">
      <c r="A33" s="297"/>
      <c r="B33" s="199"/>
      <c r="C33" s="300" t="s">
        <v>57</v>
      </c>
      <c r="D33" s="290" t="s">
        <v>58</v>
      </c>
      <c r="E33" s="310">
        <f>AVERAGE(J33:J35)</f>
        <v>148.78571428571428</v>
      </c>
      <c r="F33" s="293">
        <f>MEDIAN(K33:K35)</f>
        <v>135</v>
      </c>
      <c r="G33" s="294" t="str">
        <f>'[1]Soffa EPD'!AG11</f>
        <v>32-428</v>
      </c>
      <c r="H33" s="80" t="s">
        <v>54</v>
      </c>
      <c r="I33" s="73" t="s">
        <v>59</v>
      </c>
      <c r="J33" s="74">
        <f>'[1]Soffa EPD'!AI11</f>
        <v>66.571428571428569</v>
      </c>
      <c r="K33" s="75">
        <f>'[1]Soffa EPD'!AJ11</f>
        <v>52</v>
      </c>
      <c r="L33" s="81" t="str">
        <f>'[1]Soffa EPD'!AK11</f>
        <v>32-121</v>
      </c>
      <c r="M33" s="306" t="s">
        <v>21</v>
      </c>
      <c r="N33" s="238"/>
      <c r="O33" s="238"/>
      <c r="P33" s="238"/>
      <c r="Q33" s="239"/>
      <c r="R33" s="287"/>
      <c r="S33" s="77"/>
      <c r="T33" s="73"/>
      <c r="U33" s="73"/>
      <c r="V33" s="78"/>
      <c r="W33" s="73"/>
    </row>
    <row r="34" spans="1:23" x14ac:dyDescent="0.25">
      <c r="A34" s="297"/>
      <c r="B34" s="199"/>
      <c r="C34" s="309"/>
      <c r="D34" s="248"/>
      <c r="E34" s="311"/>
      <c r="F34" s="313"/>
      <c r="G34" s="315"/>
      <c r="H34" s="288" t="s">
        <v>60</v>
      </c>
      <c r="I34" s="290" t="s">
        <v>45</v>
      </c>
      <c r="J34" s="292">
        <f>AVERAGE(O34:O35)</f>
        <v>231</v>
      </c>
      <c r="K34" s="293">
        <f>MEDIAN(P34:P35)</f>
        <v>218</v>
      </c>
      <c r="L34" s="294" t="s">
        <v>61</v>
      </c>
      <c r="M34" s="72" t="s">
        <v>46</v>
      </c>
      <c r="N34" s="73">
        <f>'[1]Soffa EPD'!AO39</f>
        <v>5</v>
      </c>
      <c r="O34" s="74">
        <f>'[1]Soffa EPD'!AP39</f>
        <v>202.8</v>
      </c>
      <c r="P34" s="75">
        <f>'[1]Soffa EPD'!AQ39</f>
        <v>188</v>
      </c>
      <c r="Q34" s="76" t="str">
        <f>'[1]Soffa EPD'!AR39</f>
        <v>80-365</v>
      </c>
      <c r="R34" s="235"/>
      <c r="S34" s="77"/>
      <c r="T34" s="73"/>
      <c r="U34" s="73"/>
      <c r="V34" s="78"/>
      <c r="W34" s="73"/>
    </row>
    <row r="35" spans="1:23" x14ac:dyDescent="0.25">
      <c r="A35" s="298"/>
      <c r="B35" s="200"/>
      <c r="C35" s="302"/>
      <c r="D35" s="219"/>
      <c r="E35" s="312"/>
      <c r="F35" s="314"/>
      <c r="G35" s="295"/>
      <c r="H35" s="289"/>
      <c r="I35" s="291"/>
      <c r="J35" s="321"/>
      <c r="K35" s="314"/>
      <c r="L35" s="295"/>
      <c r="M35" s="82" t="s">
        <v>47</v>
      </c>
      <c r="N35" s="83">
        <f>'[1]Soffa EPD'!AH39</f>
        <v>5</v>
      </c>
      <c r="O35" s="84">
        <f>'[1]Soffa EPD'!AI39</f>
        <v>259.2</v>
      </c>
      <c r="P35" s="85">
        <f>'[1]Soffa EPD'!AJ39</f>
        <v>248</v>
      </c>
      <c r="Q35" s="86" t="str">
        <f>'[1]Soffa EPD'!AK39</f>
        <v>87-428</v>
      </c>
      <c r="R35" s="236"/>
      <c r="S35" s="87"/>
      <c r="T35" s="83"/>
      <c r="U35" s="83"/>
      <c r="V35" s="88"/>
      <c r="W35" s="83"/>
    </row>
    <row r="36" spans="1:23" x14ac:dyDescent="0.25">
      <c r="A36" s="38"/>
      <c r="B36" s="39"/>
      <c r="C36" s="40"/>
      <c r="D36" s="39"/>
      <c r="E36" s="39"/>
      <c r="F36" s="41"/>
      <c r="G36" s="39"/>
      <c r="H36" s="41"/>
      <c r="I36" s="39"/>
      <c r="J36" s="42"/>
      <c r="K36" s="41"/>
      <c r="L36" s="39"/>
      <c r="M36" s="39"/>
      <c r="N36" s="39"/>
      <c r="O36" s="39"/>
      <c r="P36" s="41"/>
      <c r="Q36" s="39"/>
      <c r="R36" s="39"/>
      <c r="S36" s="39"/>
      <c r="T36" s="39"/>
      <c r="U36" s="39"/>
      <c r="V36" s="41"/>
      <c r="W36" s="39"/>
    </row>
    <row r="37" spans="1:23" x14ac:dyDescent="0.25">
      <c r="A37" s="327" t="s">
        <v>62</v>
      </c>
      <c r="B37" s="330" t="s">
        <v>63</v>
      </c>
      <c r="C37" s="332" t="s">
        <v>64</v>
      </c>
      <c r="D37" s="333" t="s">
        <v>11</v>
      </c>
      <c r="E37" s="334">
        <f>'[1]Bord EPD'!AE14</f>
        <v>32.831666666666671</v>
      </c>
      <c r="F37" s="325">
        <f>'[1]Bord EPD'!AF14</f>
        <v>25.574999999999999</v>
      </c>
      <c r="G37" s="335" t="str">
        <f>'[1]Bord EPD'!AG14</f>
        <v>18-89</v>
      </c>
      <c r="H37" s="89" t="s">
        <v>65</v>
      </c>
      <c r="I37" s="90" t="s">
        <v>66</v>
      </c>
      <c r="J37" s="91">
        <f>'[1]Bord EPD'!AI14</f>
        <v>25.574999999999999</v>
      </c>
      <c r="K37" s="92">
        <f>'[1]Bord EPD'!AJ14</f>
        <v>25.574999999999999</v>
      </c>
      <c r="L37" s="91" t="str">
        <f>'[1]Bord EPD'!AK14</f>
        <v>25-26</v>
      </c>
      <c r="M37" s="323" t="s">
        <v>21</v>
      </c>
      <c r="N37" s="238"/>
      <c r="O37" s="238"/>
      <c r="P37" s="238"/>
      <c r="Q37" s="239"/>
      <c r="R37" s="322"/>
      <c r="S37" s="93" t="s">
        <v>67</v>
      </c>
      <c r="T37" s="94">
        <f>'[1]Bord EPD'!AE74</f>
        <v>5</v>
      </c>
      <c r="U37" s="90">
        <f>'[1]Bord EPD'!AF74</f>
        <v>20.832000000000001</v>
      </c>
      <c r="V37" s="95">
        <f>'[1]Bord EPD'!AG74</f>
        <v>17</v>
      </c>
      <c r="W37" s="94" t="str">
        <f>'[1]Bord EPD'!AH74</f>
        <v>15-38</v>
      </c>
    </row>
    <row r="38" spans="1:23" x14ac:dyDescent="0.25">
      <c r="A38" s="328"/>
      <c r="B38" s="330"/>
      <c r="C38" s="266"/>
      <c r="D38" s="219"/>
      <c r="E38" s="219"/>
      <c r="F38" s="226"/>
      <c r="G38" s="274"/>
      <c r="H38" s="89" t="s">
        <v>68</v>
      </c>
      <c r="I38" s="96">
        <v>5</v>
      </c>
      <c r="J38" s="91">
        <f>'[1]Bord EPD'!AM14</f>
        <v>45.92</v>
      </c>
      <c r="K38" s="92">
        <f>'[1]Bord EPD'!AN14</f>
        <v>43</v>
      </c>
      <c r="L38" s="91" t="str">
        <f>'[1]Bord EPD'!AO14</f>
        <v>22-89</v>
      </c>
      <c r="M38" s="323" t="s">
        <v>21</v>
      </c>
      <c r="N38" s="238"/>
      <c r="O38" s="238"/>
      <c r="P38" s="238"/>
      <c r="Q38" s="239"/>
      <c r="R38" s="236"/>
      <c r="S38" s="93"/>
      <c r="T38" s="94"/>
      <c r="U38" s="90"/>
      <c r="V38" s="97"/>
      <c r="W38" s="94"/>
    </row>
    <row r="39" spans="1:23" x14ac:dyDescent="0.25">
      <c r="A39" s="328"/>
      <c r="B39" s="331"/>
      <c r="C39" s="98"/>
      <c r="D39" s="98"/>
      <c r="E39" s="98"/>
      <c r="F39" s="99"/>
      <c r="G39" s="100"/>
      <c r="H39" s="101"/>
      <c r="I39" s="102"/>
      <c r="J39" s="103"/>
      <c r="K39" s="182"/>
      <c r="L39" s="103"/>
      <c r="M39" s="323"/>
      <c r="N39" s="238"/>
      <c r="O39" s="238"/>
      <c r="P39" s="238"/>
      <c r="Q39" s="239"/>
      <c r="R39" s="104"/>
      <c r="S39" s="105"/>
      <c r="T39" s="98"/>
      <c r="U39" s="98"/>
      <c r="V39" s="99"/>
      <c r="W39" s="98"/>
    </row>
    <row r="40" spans="1:23" x14ac:dyDescent="0.25">
      <c r="A40" s="328"/>
      <c r="B40" s="331"/>
      <c r="C40" s="332" t="s">
        <v>69</v>
      </c>
      <c r="D40" s="333" t="s">
        <v>70</v>
      </c>
      <c r="E40" s="334">
        <f>'[1]Bord EPD'!AF40</f>
        <v>253.32</v>
      </c>
      <c r="F40" s="325">
        <f>'[1]Bord EPD'!AG40</f>
        <v>275.99</v>
      </c>
      <c r="G40" s="335" t="str">
        <f>'[1]Bord EPD'!AH40</f>
        <v>72-388</v>
      </c>
      <c r="H40" s="101" t="s">
        <v>71</v>
      </c>
      <c r="I40" s="102" t="s">
        <v>23</v>
      </c>
      <c r="J40" s="324">
        <f>'[1]Bord EPD'!L45</f>
        <v>72.430000000000007</v>
      </c>
      <c r="K40" s="264"/>
      <c r="L40" s="265"/>
      <c r="M40" s="323" t="s">
        <v>21</v>
      </c>
      <c r="N40" s="238"/>
      <c r="O40" s="238"/>
      <c r="P40" s="238"/>
      <c r="Q40" s="239"/>
      <c r="R40" s="322"/>
      <c r="S40" s="98"/>
      <c r="T40" s="98"/>
      <c r="U40" s="98"/>
      <c r="V40" s="99"/>
      <c r="W40" s="98"/>
    </row>
    <row r="41" spans="1:23" x14ac:dyDescent="0.25">
      <c r="A41" s="328"/>
      <c r="B41" s="331"/>
      <c r="C41" s="336"/>
      <c r="D41" s="248"/>
      <c r="E41" s="248"/>
      <c r="F41" s="326"/>
      <c r="G41" s="317"/>
      <c r="H41" s="101" t="s">
        <v>72</v>
      </c>
      <c r="I41" s="102" t="s">
        <v>20</v>
      </c>
      <c r="J41" s="103">
        <f>'[1]Bord EPD'!AJ40</f>
        <v>241.98000000000002</v>
      </c>
      <c r="K41" s="182">
        <f>'[1]Bord EPD'!AK40</f>
        <v>240</v>
      </c>
      <c r="L41" s="103" t="str">
        <f>'[1]Bord EPD'!AL40</f>
        <v>214-271</v>
      </c>
      <c r="M41" s="323" t="s">
        <v>21</v>
      </c>
      <c r="N41" s="238"/>
      <c r="O41" s="238"/>
      <c r="P41" s="238"/>
      <c r="Q41" s="239"/>
      <c r="R41" s="235"/>
      <c r="S41" s="105"/>
      <c r="T41" s="98"/>
      <c r="U41" s="98"/>
      <c r="V41" s="99"/>
      <c r="W41" s="98"/>
    </row>
    <row r="42" spans="1:23" x14ac:dyDescent="0.25">
      <c r="A42" s="328"/>
      <c r="B42" s="331"/>
      <c r="C42" s="337"/>
      <c r="D42" s="219"/>
      <c r="E42" s="219"/>
      <c r="F42" s="226"/>
      <c r="G42" s="274"/>
      <c r="H42" s="101" t="s">
        <v>73</v>
      </c>
      <c r="I42" s="102" t="s">
        <v>23</v>
      </c>
      <c r="J42" s="324">
        <f>'[1]Bord EPD'!L43</f>
        <v>388.87</v>
      </c>
      <c r="K42" s="264"/>
      <c r="L42" s="265"/>
      <c r="M42" s="323" t="s">
        <v>21</v>
      </c>
      <c r="N42" s="238"/>
      <c r="O42" s="238"/>
      <c r="P42" s="238"/>
      <c r="Q42" s="239"/>
      <c r="R42" s="236"/>
      <c r="S42" s="105"/>
      <c r="T42" s="98"/>
      <c r="U42" s="98"/>
      <c r="V42" s="99"/>
      <c r="W42" s="98"/>
    </row>
    <row r="43" spans="1:23" x14ac:dyDescent="0.25">
      <c r="A43" s="328"/>
      <c r="B43" s="331"/>
      <c r="C43" s="98"/>
      <c r="D43" s="98"/>
      <c r="E43" s="98"/>
      <c r="F43" s="99"/>
      <c r="G43" s="100"/>
      <c r="H43" s="101"/>
      <c r="I43" s="102"/>
      <c r="J43" s="103"/>
      <c r="K43" s="182"/>
      <c r="L43" s="103"/>
      <c r="M43" s="323"/>
      <c r="N43" s="238"/>
      <c r="O43" s="238"/>
      <c r="P43" s="238"/>
      <c r="Q43" s="239"/>
      <c r="R43" s="104"/>
      <c r="S43" s="105"/>
      <c r="T43" s="98"/>
      <c r="U43" s="98"/>
      <c r="V43" s="99"/>
      <c r="W43" s="98"/>
    </row>
    <row r="44" spans="1:23" x14ac:dyDescent="0.25">
      <c r="A44" s="328"/>
      <c r="B44" s="331"/>
      <c r="C44" s="332" t="s">
        <v>74</v>
      </c>
      <c r="D44" s="333" t="s">
        <v>75</v>
      </c>
      <c r="E44" s="334">
        <f>AVERAGE(J45,J44)</f>
        <v>93</v>
      </c>
      <c r="F44" s="325">
        <f>MEDIAN(J45,K44)</f>
        <v>93</v>
      </c>
      <c r="G44" s="335" t="str">
        <f>'[1]Bord EPD'!AG5</f>
        <v>62-107</v>
      </c>
      <c r="H44" s="101" t="s">
        <v>76</v>
      </c>
      <c r="I44" s="106">
        <v>2</v>
      </c>
      <c r="J44" s="103">
        <f>'[1]Bord EPD'!AI5</f>
        <v>79</v>
      </c>
      <c r="K44" s="182">
        <f>'[1]Bord EPD'!AJ5</f>
        <v>79</v>
      </c>
      <c r="L44" s="103" t="str">
        <f>'[1]Bord EPD'!AK5</f>
        <v>62-96</v>
      </c>
      <c r="M44" s="323" t="s">
        <v>21</v>
      </c>
      <c r="N44" s="238"/>
      <c r="O44" s="238"/>
      <c r="P44" s="238"/>
      <c r="Q44" s="239"/>
      <c r="R44" s="322"/>
      <c r="S44" s="105" t="s">
        <v>77</v>
      </c>
      <c r="T44" s="106">
        <f>'[1]Bord EPD'!AE63</f>
        <v>3</v>
      </c>
      <c r="U44" s="102">
        <f>'[1]Bord EPD'!AF63</f>
        <v>59.493333333333339</v>
      </c>
      <c r="V44" s="107">
        <f>'[1]Bord EPD'!AG63</f>
        <v>68.73</v>
      </c>
      <c r="W44" s="98" t="str">
        <f>'[1]Bord EPD'!AH63</f>
        <v>41-69</v>
      </c>
    </row>
    <row r="45" spans="1:23" x14ac:dyDescent="0.25">
      <c r="A45" s="328"/>
      <c r="B45" s="331"/>
      <c r="C45" s="266"/>
      <c r="D45" s="219"/>
      <c r="E45" s="208"/>
      <c r="F45" s="211"/>
      <c r="G45" s="274"/>
      <c r="H45" s="101" t="s">
        <v>71</v>
      </c>
      <c r="I45" s="106">
        <v>1</v>
      </c>
      <c r="J45" s="338">
        <f>'[1]Bord EPD'!L8</f>
        <v>107</v>
      </c>
      <c r="K45" s="221"/>
      <c r="L45" s="243"/>
      <c r="M45" s="323" t="s">
        <v>21</v>
      </c>
      <c r="N45" s="238"/>
      <c r="O45" s="238"/>
      <c r="P45" s="238"/>
      <c r="Q45" s="239"/>
      <c r="R45" s="236"/>
      <c r="S45" s="105"/>
      <c r="T45" s="98"/>
      <c r="U45" s="98"/>
      <c r="V45" s="99"/>
      <c r="W45" s="98"/>
    </row>
    <row r="46" spans="1:23" x14ac:dyDescent="0.25">
      <c r="A46" s="328"/>
      <c r="B46" s="331"/>
      <c r="C46" s="98"/>
      <c r="D46" s="98"/>
      <c r="E46" s="102"/>
      <c r="F46" s="107"/>
      <c r="G46" s="100"/>
      <c r="H46" s="101"/>
      <c r="I46" s="106"/>
      <c r="J46" s="103"/>
      <c r="K46" s="182"/>
      <c r="L46" s="103"/>
      <c r="M46" s="323"/>
      <c r="N46" s="238"/>
      <c r="O46" s="238"/>
      <c r="P46" s="238"/>
      <c r="Q46" s="239"/>
      <c r="R46" s="104"/>
      <c r="S46" s="105"/>
      <c r="T46" s="98"/>
      <c r="U46" s="98"/>
      <c r="V46" s="99"/>
      <c r="W46" s="98"/>
    </row>
    <row r="47" spans="1:23" x14ac:dyDescent="0.25">
      <c r="A47" s="328"/>
      <c r="B47" s="331"/>
      <c r="C47" s="339" t="s">
        <v>78</v>
      </c>
      <c r="D47" s="333" t="s">
        <v>70</v>
      </c>
      <c r="E47" s="334">
        <f>'[1]Bord EPD'!AF94</f>
        <v>28.5</v>
      </c>
      <c r="F47" s="325">
        <f>'[1]Bord EPD'!AG94</f>
        <v>21</v>
      </c>
      <c r="G47" s="340" t="str">
        <f>'[1]Bord EPD'!AH94</f>
        <v>6-62</v>
      </c>
      <c r="H47" s="108" t="str">
        <f>'[1]Bord EPD'!$AN$92</f>
        <v>Ø 70 cm</v>
      </c>
      <c r="I47" s="109">
        <v>2</v>
      </c>
      <c r="J47" s="110">
        <f>'[1]Bord EPD'!AN94</f>
        <v>7.5</v>
      </c>
      <c r="K47" s="111">
        <f>'[1]Bord EPD'!AO94</f>
        <v>7.5</v>
      </c>
      <c r="L47" s="110" t="str">
        <f>'[1]Bord EPD'!AP94</f>
        <v>6-9</v>
      </c>
      <c r="M47" s="323" t="s">
        <v>21</v>
      </c>
      <c r="N47" s="238"/>
      <c r="O47" s="238"/>
      <c r="P47" s="238"/>
      <c r="Q47" s="239"/>
      <c r="R47" s="322"/>
      <c r="S47" s="112"/>
      <c r="T47" s="113"/>
      <c r="U47" s="113"/>
      <c r="V47" s="114"/>
      <c r="W47" s="113"/>
    </row>
    <row r="48" spans="1:23" x14ac:dyDescent="0.25">
      <c r="A48" s="329"/>
      <c r="B48" s="331"/>
      <c r="C48" s="228"/>
      <c r="D48" s="219"/>
      <c r="E48" s="208"/>
      <c r="F48" s="211"/>
      <c r="G48" s="274"/>
      <c r="H48" s="108" t="s">
        <v>79</v>
      </c>
      <c r="I48" s="109">
        <v>2</v>
      </c>
      <c r="J48" s="110">
        <f>'[1]Bord EPD'!AJ94</f>
        <v>26</v>
      </c>
      <c r="K48" s="111">
        <f>'[1]Bord EPD'!AK94</f>
        <v>26</v>
      </c>
      <c r="L48" s="110" t="str">
        <f>'[1]Bord EPD'!AL94</f>
        <v>14-38</v>
      </c>
      <c r="M48" s="323" t="s">
        <v>21</v>
      </c>
      <c r="N48" s="238"/>
      <c r="O48" s="238"/>
      <c r="P48" s="238"/>
      <c r="Q48" s="239"/>
      <c r="R48" s="236"/>
      <c r="S48" s="112"/>
      <c r="T48" s="113"/>
      <c r="U48" s="113"/>
      <c r="V48" s="114"/>
      <c r="W48" s="113"/>
    </row>
    <row r="49" spans="1:23" x14ac:dyDescent="0.25">
      <c r="A49" s="38"/>
      <c r="B49" s="39"/>
      <c r="C49" s="40"/>
      <c r="D49" s="39"/>
      <c r="E49" s="39"/>
      <c r="F49" s="41"/>
      <c r="G49" s="39"/>
      <c r="H49" s="41"/>
      <c r="I49" s="39"/>
      <c r="J49" s="42"/>
      <c r="K49" s="41"/>
      <c r="L49" s="39"/>
      <c r="M49" s="39"/>
      <c r="N49" s="39"/>
      <c r="O49" s="39"/>
      <c r="P49" s="41"/>
      <c r="Q49" s="39"/>
      <c r="R49" s="39"/>
      <c r="S49" s="39"/>
      <c r="T49" s="39"/>
      <c r="U49" s="39"/>
      <c r="V49" s="41"/>
      <c r="W49" s="39"/>
    </row>
    <row r="50" spans="1:23" x14ac:dyDescent="0.25">
      <c r="A50" s="376" t="s">
        <v>80</v>
      </c>
      <c r="B50" s="373" t="s">
        <v>63</v>
      </c>
      <c r="C50" s="357" t="s">
        <v>62</v>
      </c>
      <c r="D50" s="355" t="s">
        <v>81</v>
      </c>
      <c r="E50" s="359">
        <f>AVERAGE(J51,J50)</f>
        <v>91.334999999999994</v>
      </c>
      <c r="F50" s="361">
        <f>MEDIAN(J51,K50)</f>
        <v>74.5</v>
      </c>
      <c r="G50" s="380" t="s">
        <v>82</v>
      </c>
      <c r="H50" s="115" t="s">
        <v>83</v>
      </c>
      <c r="I50" s="116">
        <v>3</v>
      </c>
      <c r="J50" s="143">
        <v>144.66999999999999</v>
      </c>
      <c r="K50" s="117">
        <v>111</v>
      </c>
      <c r="L50" s="118" t="s">
        <v>84</v>
      </c>
      <c r="M50" s="352" t="s">
        <v>21</v>
      </c>
      <c r="N50" s="353"/>
      <c r="O50" s="353"/>
      <c r="P50" s="353"/>
      <c r="Q50" s="354"/>
      <c r="R50" s="341"/>
      <c r="S50" s="119"/>
      <c r="T50" s="116"/>
      <c r="U50" s="116"/>
      <c r="V50" s="120"/>
      <c r="W50" s="116"/>
    </row>
    <row r="51" spans="1:23" x14ac:dyDescent="0.25">
      <c r="A51" s="377"/>
      <c r="B51" s="374"/>
      <c r="C51" s="358"/>
      <c r="D51" s="356"/>
      <c r="E51" s="379"/>
      <c r="F51" s="379"/>
      <c r="G51" s="381"/>
      <c r="H51" s="121" t="s">
        <v>85</v>
      </c>
      <c r="I51" s="122">
        <v>1</v>
      </c>
      <c r="J51" s="343">
        <v>38</v>
      </c>
      <c r="K51" s="344"/>
      <c r="L51" s="345"/>
      <c r="M51" s="346" t="s">
        <v>21</v>
      </c>
      <c r="N51" s="347"/>
      <c r="O51" s="347"/>
      <c r="P51" s="347"/>
      <c r="Q51" s="348"/>
      <c r="R51" s="342"/>
      <c r="S51" s="123"/>
      <c r="T51" s="122"/>
      <c r="U51" s="122"/>
      <c r="V51" s="124"/>
      <c r="W51" s="122"/>
    </row>
    <row r="52" spans="1:23" x14ac:dyDescent="0.25">
      <c r="A52" s="377"/>
      <c r="B52" s="374"/>
      <c r="C52" s="349"/>
      <c r="D52" s="350"/>
      <c r="E52" s="350"/>
      <c r="F52" s="350"/>
      <c r="G52" s="351"/>
      <c r="H52" s="346"/>
      <c r="I52" s="347"/>
      <c r="J52" s="347"/>
      <c r="K52" s="347"/>
      <c r="L52" s="348"/>
      <c r="M52" s="346"/>
      <c r="N52" s="347"/>
      <c r="O52" s="347"/>
      <c r="P52" s="347"/>
      <c r="Q52" s="348"/>
      <c r="R52" s="125"/>
      <c r="S52" s="123"/>
      <c r="T52" s="122"/>
      <c r="U52" s="122"/>
      <c r="V52" s="124"/>
      <c r="W52" s="122"/>
    </row>
    <row r="53" spans="1:23" x14ac:dyDescent="0.25">
      <c r="A53" s="377"/>
      <c r="B53" s="374"/>
      <c r="C53" s="357" t="s">
        <v>86</v>
      </c>
      <c r="D53" s="355" t="s">
        <v>87</v>
      </c>
      <c r="E53" s="359">
        <f>AVERAGE(J53:J54)</f>
        <v>111.03999999999999</v>
      </c>
      <c r="F53" s="361">
        <f>MEDIAN(K53:K54)</f>
        <v>90.75</v>
      </c>
      <c r="G53" s="179" t="s">
        <v>88</v>
      </c>
      <c r="H53" s="121" t="s">
        <v>89</v>
      </c>
      <c r="I53" s="122" t="s">
        <v>20</v>
      </c>
      <c r="J53" s="126">
        <v>127.33</v>
      </c>
      <c r="K53" s="181">
        <v>84</v>
      </c>
      <c r="L53" s="127" t="s">
        <v>90</v>
      </c>
      <c r="M53" s="346" t="s">
        <v>21</v>
      </c>
      <c r="N53" s="347"/>
      <c r="O53" s="347"/>
      <c r="P53" s="347"/>
      <c r="Q53" s="348"/>
      <c r="R53" s="341"/>
      <c r="S53" s="123"/>
      <c r="T53" s="122"/>
      <c r="U53" s="122"/>
      <c r="V53" s="124"/>
      <c r="W53" s="122"/>
    </row>
    <row r="54" spans="1:23" x14ac:dyDescent="0.25">
      <c r="A54" s="377"/>
      <c r="B54" s="374"/>
      <c r="C54" s="358"/>
      <c r="D54" s="356"/>
      <c r="E54" s="360">
        <v>108.71428571428571</v>
      </c>
      <c r="F54" s="362">
        <v>84</v>
      </c>
      <c r="G54" s="142" t="s">
        <v>88</v>
      </c>
      <c r="H54" s="121" t="s">
        <v>91</v>
      </c>
      <c r="I54" s="122" t="s">
        <v>92</v>
      </c>
      <c r="J54" s="128">
        <v>94.75</v>
      </c>
      <c r="K54" s="181">
        <v>97.5</v>
      </c>
      <c r="L54" s="127" t="s">
        <v>93</v>
      </c>
      <c r="M54" s="346" t="s">
        <v>21</v>
      </c>
      <c r="N54" s="347"/>
      <c r="O54" s="347"/>
      <c r="P54" s="347"/>
      <c r="Q54" s="348"/>
      <c r="R54" s="342"/>
      <c r="S54" s="123"/>
      <c r="T54" s="122"/>
      <c r="U54" s="122"/>
      <c r="V54" s="124"/>
      <c r="W54" s="122"/>
    </row>
    <row r="55" spans="1:23" x14ac:dyDescent="0.25">
      <c r="A55" s="377"/>
      <c r="B55" s="374"/>
      <c r="C55" s="346"/>
      <c r="D55" s="347"/>
      <c r="E55" s="347"/>
      <c r="F55" s="347"/>
      <c r="G55" s="348"/>
      <c r="H55" s="346"/>
      <c r="I55" s="347"/>
      <c r="J55" s="347"/>
      <c r="K55" s="347"/>
      <c r="L55" s="348"/>
      <c r="M55" s="346"/>
      <c r="N55" s="347"/>
      <c r="O55" s="347"/>
      <c r="P55" s="347"/>
      <c r="Q55" s="348"/>
      <c r="R55" s="125"/>
      <c r="S55" s="123"/>
      <c r="T55" s="122"/>
      <c r="U55" s="122"/>
      <c r="V55" s="124"/>
      <c r="W55" s="122"/>
    </row>
    <row r="56" spans="1:23" x14ac:dyDescent="0.25">
      <c r="A56" s="377"/>
      <c r="B56" s="374"/>
      <c r="C56" s="129" t="s">
        <v>94</v>
      </c>
      <c r="D56" s="122" t="s">
        <v>23</v>
      </c>
      <c r="E56" s="343">
        <v>30</v>
      </c>
      <c r="F56" s="344"/>
      <c r="G56" s="345"/>
      <c r="H56" s="346" t="s">
        <v>21</v>
      </c>
      <c r="I56" s="347"/>
      <c r="J56" s="347"/>
      <c r="K56" s="347"/>
      <c r="L56" s="348"/>
      <c r="M56" s="346" t="s">
        <v>21</v>
      </c>
      <c r="N56" s="347"/>
      <c r="O56" s="347"/>
      <c r="P56" s="347"/>
      <c r="Q56" s="348"/>
      <c r="R56" s="125"/>
      <c r="S56" s="123"/>
      <c r="T56" s="122"/>
      <c r="U56" s="122"/>
      <c r="V56" s="124"/>
      <c r="W56" s="122"/>
    </row>
    <row r="57" spans="1:23" x14ac:dyDescent="0.25">
      <c r="A57" s="377"/>
      <c r="B57" s="374"/>
      <c r="C57" s="349"/>
      <c r="D57" s="350"/>
      <c r="E57" s="350"/>
      <c r="F57" s="350"/>
      <c r="G57" s="351"/>
      <c r="H57" s="346"/>
      <c r="I57" s="347"/>
      <c r="J57" s="347"/>
      <c r="K57" s="347"/>
      <c r="L57" s="348"/>
      <c r="M57" s="346"/>
      <c r="N57" s="347"/>
      <c r="O57" s="347"/>
      <c r="P57" s="347"/>
      <c r="Q57" s="348"/>
      <c r="R57" s="125"/>
      <c r="S57" s="123"/>
      <c r="T57" s="122"/>
      <c r="U57" s="122"/>
      <c r="V57" s="124"/>
      <c r="W57" s="122"/>
    </row>
    <row r="58" spans="1:23" x14ac:dyDescent="0.25">
      <c r="A58" s="378"/>
      <c r="B58" s="375"/>
      <c r="C58" s="130" t="s">
        <v>95</v>
      </c>
      <c r="D58" s="131" t="s">
        <v>23</v>
      </c>
      <c r="E58" s="382">
        <v>106</v>
      </c>
      <c r="F58" s="383"/>
      <c r="G58" s="384"/>
      <c r="H58" s="385" t="s">
        <v>21</v>
      </c>
      <c r="I58" s="386"/>
      <c r="J58" s="386"/>
      <c r="K58" s="386"/>
      <c r="L58" s="387"/>
      <c r="M58" s="385" t="s">
        <v>21</v>
      </c>
      <c r="N58" s="386"/>
      <c r="O58" s="386"/>
      <c r="P58" s="386"/>
      <c r="Q58" s="387"/>
      <c r="R58" s="132"/>
      <c r="S58" s="133"/>
      <c r="T58" s="131"/>
      <c r="U58" s="131"/>
      <c r="V58" s="134"/>
      <c r="W58" s="131"/>
    </row>
    <row r="59" spans="1:23" ht="14.45" customHeight="1" x14ac:dyDescent="0.25">
      <c r="A59" s="41"/>
      <c r="B59" s="39"/>
      <c r="C59" s="40"/>
      <c r="D59" s="39"/>
      <c r="E59" s="39"/>
      <c r="F59" s="41"/>
      <c r="G59" s="39"/>
      <c r="H59" s="41"/>
      <c r="I59" s="39"/>
      <c r="J59" s="42"/>
      <c r="K59" s="41"/>
      <c r="L59" s="39"/>
      <c r="M59" s="39"/>
      <c r="N59" s="39"/>
      <c r="O59" s="39"/>
      <c r="P59" s="41"/>
      <c r="Q59" s="39"/>
      <c r="R59" s="39"/>
      <c r="S59" s="39"/>
      <c r="T59" s="39"/>
      <c r="U59" s="39"/>
      <c r="V59" s="41"/>
      <c r="W59" s="39"/>
    </row>
    <row r="60" spans="1:23" x14ac:dyDescent="0.25">
      <c r="A60" s="367" t="s">
        <v>96</v>
      </c>
      <c r="B60" s="370" t="s">
        <v>63</v>
      </c>
      <c r="C60" s="135" t="s">
        <v>97</v>
      </c>
      <c r="D60" s="136" t="s">
        <v>20</v>
      </c>
      <c r="E60" s="137">
        <f>'[1]Förvaring EPD'!S5</f>
        <v>59.666666666666664</v>
      </c>
      <c r="F60" s="180">
        <f>'[1]Förvaring EPD'!T5</f>
        <v>60</v>
      </c>
      <c r="G60" s="138" t="str">
        <f>'[1]Förvaring EPD'!U5</f>
        <v>58-61</v>
      </c>
      <c r="H60" s="364" t="s">
        <v>21</v>
      </c>
      <c r="I60" s="365"/>
      <c r="J60" s="365"/>
      <c r="K60" s="365"/>
      <c r="L60" s="366"/>
      <c r="M60" s="364" t="s">
        <v>21</v>
      </c>
      <c r="N60" s="365"/>
      <c r="O60" s="365"/>
      <c r="P60" s="365"/>
      <c r="Q60" s="366"/>
      <c r="R60" s="139"/>
      <c r="S60" s="140"/>
      <c r="T60" s="136"/>
      <c r="U60" s="136"/>
      <c r="V60" s="141"/>
      <c r="W60" s="136"/>
    </row>
    <row r="61" spans="1:23" x14ac:dyDescent="0.25">
      <c r="A61" s="368"/>
      <c r="B61" s="371"/>
      <c r="C61" s="135"/>
      <c r="D61" s="136"/>
      <c r="E61" s="137"/>
      <c r="F61" s="180"/>
      <c r="G61" s="138"/>
      <c r="H61" s="364"/>
      <c r="I61" s="365"/>
      <c r="J61" s="365"/>
      <c r="K61" s="365"/>
      <c r="L61" s="366"/>
      <c r="M61" s="364"/>
      <c r="N61" s="365"/>
      <c r="O61" s="365"/>
      <c r="P61" s="365"/>
      <c r="Q61" s="366"/>
      <c r="R61" s="139"/>
      <c r="S61" s="140"/>
      <c r="T61" s="136"/>
      <c r="U61" s="136"/>
      <c r="V61" s="141"/>
      <c r="W61" s="136"/>
    </row>
    <row r="62" spans="1:23" x14ac:dyDescent="0.25">
      <c r="A62" s="368"/>
      <c r="B62" s="371"/>
      <c r="C62" s="135" t="s">
        <v>98</v>
      </c>
      <c r="D62" s="136" t="s">
        <v>66</v>
      </c>
      <c r="E62" s="137">
        <f>'[1]Förvaring EPD'!S16</f>
        <v>56.5</v>
      </c>
      <c r="F62" s="180">
        <f>'[1]Förvaring EPD'!T16</f>
        <v>56.5</v>
      </c>
      <c r="G62" s="138" t="str">
        <f>'[1]Förvaring EPD'!U16</f>
        <v>42-71</v>
      </c>
      <c r="H62" s="364" t="s">
        <v>21</v>
      </c>
      <c r="I62" s="365"/>
      <c r="J62" s="365"/>
      <c r="K62" s="365"/>
      <c r="L62" s="366"/>
      <c r="M62" s="364" t="s">
        <v>21</v>
      </c>
      <c r="N62" s="365"/>
      <c r="O62" s="365"/>
      <c r="P62" s="365"/>
      <c r="Q62" s="366"/>
      <c r="R62" s="139"/>
      <c r="S62" s="140"/>
      <c r="T62" s="136"/>
      <c r="U62" s="136"/>
      <c r="V62" s="141"/>
      <c r="W62" s="136"/>
    </row>
    <row r="63" spans="1:23" x14ac:dyDescent="0.25">
      <c r="A63" s="368"/>
      <c r="B63" s="371"/>
      <c r="C63" s="135"/>
      <c r="D63" s="136"/>
      <c r="E63" s="137"/>
      <c r="F63" s="180"/>
      <c r="G63" s="138"/>
      <c r="H63" s="364"/>
      <c r="I63" s="365"/>
      <c r="J63" s="365"/>
      <c r="K63" s="365"/>
      <c r="L63" s="366"/>
      <c r="M63" s="364"/>
      <c r="N63" s="365"/>
      <c r="O63" s="365"/>
      <c r="P63" s="365"/>
      <c r="Q63" s="366"/>
      <c r="R63" s="139"/>
      <c r="S63" s="140"/>
      <c r="T63" s="136"/>
      <c r="U63" s="136"/>
      <c r="V63" s="141"/>
      <c r="W63" s="136"/>
    </row>
    <row r="64" spans="1:23" x14ac:dyDescent="0.25">
      <c r="A64" s="368"/>
      <c r="B64" s="371"/>
      <c r="C64" s="135" t="s">
        <v>99</v>
      </c>
      <c r="D64" s="136" t="s">
        <v>66</v>
      </c>
      <c r="E64" s="137">
        <f>'[1]Förvaring EPD'!S22</f>
        <v>47.075000000000003</v>
      </c>
      <c r="F64" s="180">
        <f>'[1]Förvaring EPD'!T22</f>
        <v>47.075000000000003</v>
      </c>
      <c r="G64" s="138" t="str">
        <f>'[1]Förvaring EPD'!U22</f>
        <v>39-55</v>
      </c>
      <c r="H64" s="364" t="s">
        <v>21</v>
      </c>
      <c r="I64" s="365"/>
      <c r="J64" s="365"/>
      <c r="K64" s="365"/>
      <c r="L64" s="366"/>
      <c r="M64" s="364" t="s">
        <v>21</v>
      </c>
      <c r="N64" s="365"/>
      <c r="O64" s="365"/>
      <c r="P64" s="365"/>
      <c r="Q64" s="366"/>
      <c r="R64" s="139"/>
      <c r="S64" s="140"/>
      <c r="T64" s="136"/>
      <c r="U64" s="136"/>
      <c r="V64" s="141"/>
      <c r="W64" s="136"/>
    </row>
    <row r="65" spans="1:23" x14ac:dyDescent="0.25">
      <c r="A65" s="368"/>
      <c r="B65" s="371"/>
      <c r="C65" s="135"/>
      <c r="D65" s="136"/>
      <c r="E65" s="137"/>
      <c r="F65" s="180"/>
      <c r="G65" s="138"/>
      <c r="H65" s="364"/>
      <c r="I65" s="365"/>
      <c r="J65" s="365"/>
      <c r="K65" s="365"/>
      <c r="L65" s="366"/>
      <c r="M65" s="364"/>
      <c r="N65" s="365"/>
      <c r="O65" s="365"/>
      <c r="P65" s="365"/>
      <c r="Q65" s="366"/>
      <c r="R65" s="139"/>
      <c r="S65" s="140"/>
      <c r="T65" s="136"/>
      <c r="U65" s="136"/>
      <c r="V65" s="141"/>
      <c r="W65" s="136"/>
    </row>
    <row r="66" spans="1:23" x14ac:dyDescent="0.25">
      <c r="A66" s="369"/>
      <c r="B66" s="372"/>
      <c r="C66" s="135" t="s">
        <v>100</v>
      </c>
      <c r="D66" s="136" t="s">
        <v>23</v>
      </c>
      <c r="E66" s="363">
        <v>60</v>
      </c>
      <c r="F66" s="238"/>
      <c r="G66" s="239"/>
      <c r="H66" s="364" t="s">
        <v>21</v>
      </c>
      <c r="I66" s="365"/>
      <c r="J66" s="365"/>
      <c r="K66" s="365"/>
      <c r="L66" s="366"/>
      <c r="M66" s="364" t="s">
        <v>21</v>
      </c>
      <c r="N66" s="365"/>
      <c r="O66" s="365"/>
      <c r="P66" s="365"/>
      <c r="Q66" s="366"/>
      <c r="R66" s="139"/>
      <c r="S66" s="140"/>
      <c r="T66" s="136"/>
      <c r="U66" s="136"/>
      <c r="V66" s="141"/>
      <c r="W66" s="136"/>
    </row>
  </sheetData>
  <sheetProtection sheet="1" objects="1" scenarios="1" sort="0"/>
  <protectedRanges>
    <protectedRange sqref="R1:R1048576" name="Område1"/>
  </protectedRanges>
  <mergeCells count="214">
    <mergeCell ref="B50:B58"/>
    <mergeCell ref="A50:A58"/>
    <mergeCell ref="E50:E51"/>
    <mergeCell ref="F50:F51"/>
    <mergeCell ref="G50:G51"/>
    <mergeCell ref="H64:L64"/>
    <mergeCell ref="M64:Q64"/>
    <mergeCell ref="H65:L65"/>
    <mergeCell ref="M65:Q65"/>
    <mergeCell ref="C57:G57"/>
    <mergeCell ref="H57:L57"/>
    <mergeCell ref="M57:Q57"/>
    <mergeCell ref="E58:G58"/>
    <mergeCell ref="H58:L58"/>
    <mergeCell ref="M58:Q58"/>
    <mergeCell ref="E66:G66"/>
    <mergeCell ref="H66:L66"/>
    <mergeCell ref="M66:Q66"/>
    <mergeCell ref="A60:A66"/>
    <mergeCell ref="B60:B66"/>
    <mergeCell ref="H60:L60"/>
    <mergeCell ref="M60:Q60"/>
    <mergeCell ref="H61:L61"/>
    <mergeCell ref="M61:Q61"/>
    <mergeCell ref="H62:L62"/>
    <mergeCell ref="M62:Q62"/>
    <mergeCell ref="H63:L63"/>
    <mergeCell ref="M63:Q63"/>
    <mergeCell ref="R53:R54"/>
    <mergeCell ref="M54:Q54"/>
    <mergeCell ref="C55:G55"/>
    <mergeCell ref="H55:L55"/>
    <mergeCell ref="M55:Q55"/>
    <mergeCell ref="E56:G56"/>
    <mergeCell ref="H56:L56"/>
    <mergeCell ref="M56:Q56"/>
    <mergeCell ref="C53:C54"/>
    <mergeCell ref="D53:D54"/>
    <mergeCell ref="E53:E54"/>
    <mergeCell ref="F53:F54"/>
    <mergeCell ref="M53:Q53"/>
    <mergeCell ref="R50:R51"/>
    <mergeCell ref="J51:L51"/>
    <mergeCell ref="M51:Q51"/>
    <mergeCell ref="C52:G52"/>
    <mergeCell ref="H52:L52"/>
    <mergeCell ref="M52:Q52"/>
    <mergeCell ref="M50:Q50"/>
    <mergeCell ref="D50:D51"/>
    <mergeCell ref="C50:C51"/>
    <mergeCell ref="M43:Q43"/>
    <mergeCell ref="C44:C45"/>
    <mergeCell ref="R47:R48"/>
    <mergeCell ref="M48:Q48"/>
    <mergeCell ref="R44:R45"/>
    <mergeCell ref="J45:L45"/>
    <mergeCell ref="M45:Q45"/>
    <mergeCell ref="M46:Q46"/>
    <mergeCell ref="C47:C48"/>
    <mergeCell ref="D47:D48"/>
    <mergeCell ref="E47:E48"/>
    <mergeCell ref="F47:F48"/>
    <mergeCell ref="G47:G48"/>
    <mergeCell ref="M47:Q47"/>
    <mergeCell ref="D44:D45"/>
    <mergeCell ref="E44:E45"/>
    <mergeCell ref="F44:F45"/>
    <mergeCell ref="G44:G45"/>
    <mergeCell ref="M44:Q44"/>
    <mergeCell ref="F40:F42"/>
    <mergeCell ref="A37:A48"/>
    <mergeCell ref="B37:B48"/>
    <mergeCell ref="C37:C38"/>
    <mergeCell ref="D37:D38"/>
    <mergeCell ref="E37:E38"/>
    <mergeCell ref="F37:F38"/>
    <mergeCell ref="H34:H35"/>
    <mergeCell ref="I34:I35"/>
    <mergeCell ref="G37:G38"/>
    <mergeCell ref="G40:G42"/>
    <mergeCell ref="C40:C42"/>
    <mergeCell ref="D40:D42"/>
    <mergeCell ref="E40:E42"/>
    <mergeCell ref="J34:J35"/>
    <mergeCell ref="K34:K35"/>
    <mergeCell ref="L34:L35"/>
    <mergeCell ref="R40:R42"/>
    <mergeCell ref="M41:Q41"/>
    <mergeCell ref="J42:L42"/>
    <mergeCell ref="M42:Q42"/>
    <mergeCell ref="M37:Q37"/>
    <mergeCell ref="R37:R38"/>
    <mergeCell ref="M38:Q38"/>
    <mergeCell ref="M39:Q39"/>
    <mergeCell ref="J40:L40"/>
    <mergeCell ref="M40:Q40"/>
    <mergeCell ref="R29:R31"/>
    <mergeCell ref="H30:H31"/>
    <mergeCell ref="I30:I31"/>
    <mergeCell ref="J30:J31"/>
    <mergeCell ref="K30:K31"/>
    <mergeCell ref="L30:L31"/>
    <mergeCell ref="A29:A35"/>
    <mergeCell ref="B29:B35"/>
    <mergeCell ref="C29:C31"/>
    <mergeCell ref="D29:D31"/>
    <mergeCell ref="E29:E31"/>
    <mergeCell ref="F29:F31"/>
    <mergeCell ref="C32:G32"/>
    <mergeCell ref="H32:L32"/>
    <mergeCell ref="M32:Q32"/>
    <mergeCell ref="C33:C35"/>
    <mergeCell ref="D33:D35"/>
    <mergeCell ref="E33:E35"/>
    <mergeCell ref="F33:F35"/>
    <mergeCell ref="G33:G35"/>
    <mergeCell ref="M33:Q33"/>
    <mergeCell ref="G29:G31"/>
    <mergeCell ref="M29:Q29"/>
    <mergeCell ref="R33:R35"/>
    <mergeCell ref="R24:R25"/>
    <mergeCell ref="M25:Q25"/>
    <mergeCell ref="C26:G26"/>
    <mergeCell ref="H26:L26"/>
    <mergeCell ref="M26:Q26"/>
    <mergeCell ref="H27:L27"/>
    <mergeCell ref="M27:Q27"/>
    <mergeCell ref="C24:C25"/>
    <mergeCell ref="D24:D25"/>
    <mergeCell ref="E24:E25"/>
    <mergeCell ref="F24:F25"/>
    <mergeCell ref="G24:G25"/>
    <mergeCell ref="M24:Q24"/>
    <mergeCell ref="M21:Q21"/>
    <mergeCell ref="R21:R22"/>
    <mergeCell ref="M22:Q22"/>
    <mergeCell ref="C23:G23"/>
    <mergeCell ref="H23:L23"/>
    <mergeCell ref="M23:Q23"/>
    <mergeCell ref="C18:G18"/>
    <mergeCell ref="M18:Q18"/>
    <mergeCell ref="E19:G19"/>
    <mergeCell ref="H19:L19"/>
    <mergeCell ref="M19:Q19"/>
    <mergeCell ref="A21:A27"/>
    <mergeCell ref="B21:B27"/>
    <mergeCell ref="C21:C22"/>
    <mergeCell ref="D21:D22"/>
    <mergeCell ref="E21:E22"/>
    <mergeCell ref="R12:R17"/>
    <mergeCell ref="H13:H14"/>
    <mergeCell ref="I13:I14"/>
    <mergeCell ref="J13:J14"/>
    <mergeCell ref="K13:K14"/>
    <mergeCell ref="L13:L14"/>
    <mergeCell ref="M15:Q15"/>
    <mergeCell ref="J16:L16"/>
    <mergeCell ref="M16:Q16"/>
    <mergeCell ref="J17:L17"/>
    <mergeCell ref="C12:C17"/>
    <mergeCell ref="D12:D17"/>
    <mergeCell ref="E12:E17"/>
    <mergeCell ref="F12:F17"/>
    <mergeCell ref="G12:G17"/>
    <mergeCell ref="M12:Q12"/>
    <mergeCell ref="M17:Q17"/>
    <mergeCell ref="F21:F22"/>
    <mergeCell ref="G21:G22"/>
    <mergeCell ref="C11:G11"/>
    <mergeCell ref="H11:L11"/>
    <mergeCell ref="M11:Q11"/>
    <mergeCell ref="C7:G7"/>
    <mergeCell ref="H7:L7"/>
    <mergeCell ref="M7:Q7"/>
    <mergeCell ref="C8:C10"/>
    <mergeCell ref="D8:D10"/>
    <mergeCell ref="E8:E10"/>
    <mergeCell ref="F8:F10"/>
    <mergeCell ref="G8:G10"/>
    <mergeCell ref="M8:Q8"/>
    <mergeCell ref="J3:J4"/>
    <mergeCell ref="K3:K4"/>
    <mergeCell ref="L3:L4"/>
    <mergeCell ref="R3:R6"/>
    <mergeCell ref="M5:Q5"/>
    <mergeCell ref="J6:L6"/>
    <mergeCell ref="M6:Q6"/>
    <mergeCell ref="R8:R10"/>
    <mergeCell ref="M9:Q9"/>
    <mergeCell ref="M10:Q10"/>
    <mergeCell ref="S1:S2"/>
    <mergeCell ref="T1:T2"/>
    <mergeCell ref="U1:W1"/>
    <mergeCell ref="A3:A19"/>
    <mergeCell ref="B3:B19"/>
    <mergeCell ref="C3:C6"/>
    <mergeCell ref="D3:D6"/>
    <mergeCell ref="E3:E6"/>
    <mergeCell ref="F3:F6"/>
    <mergeCell ref="G3:G6"/>
    <mergeCell ref="I1:I2"/>
    <mergeCell ref="J1:L1"/>
    <mergeCell ref="M1:M2"/>
    <mergeCell ref="N1:N2"/>
    <mergeCell ref="O1:Q1"/>
    <mergeCell ref="R1:R2"/>
    <mergeCell ref="A1:A2"/>
    <mergeCell ref="B1:B2"/>
    <mergeCell ref="C1:C2"/>
    <mergeCell ref="D1:D2"/>
    <mergeCell ref="E1:G1"/>
    <mergeCell ref="H1:H2"/>
    <mergeCell ref="H3:H4"/>
    <mergeCell ref="I3:I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A9A0A-48AA-4326-9C59-CC8C26F94D89}">
  <dimension ref="A1:A9"/>
  <sheetViews>
    <sheetView workbookViewId="0">
      <selection activeCell="A37" sqref="A44"/>
    </sheetView>
  </sheetViews>
  <sheetFormatPr defaultColWidth="8.7109375" defaultRowHeight="15" x14ac:dyDescent="0.25"/>
  <cols>
    <col min="1" max="1" width="138.85546875" style="147" customWidth="1"/>
    <col min="2" max="16384" width="8.7109375" style="147"/>
  </cols>
  <sheetData>
    <row r="1" spans="1:1" ht="26.45" customHeight="1" x14ac:dyDescent="0.4">
      <c r="A1" s="146" t="s">
        <v>423</v>
      </c>
    </row>
    <row r="3" spans="1:1" s="161" customFormat="1" ht="30.95" customHeight="1" x14ac:dyDescent="0.25">
      <c r="A3" s="161" t="s">
        <v>447</v>
      </c>
    </row>
    <row r="4" spans="1:1" ht="39" customHeight="1" x14ac:dyDescent="0.25">
      <c r="A4" s="161" t="s">
        <v>446</v>
      </c>
    </row>
    <row r="5" spans="1:1" ht="39.950000000000003" customHeight="1" x14ac:dyDescent="0.25">
      <c r="A5" s="161" t="s">
        <v>434</v>
      </c>
    </row>
    <row r="6" spans="1:1" ht="54" customHeight="1" x14ac:dyDescent="0.25">
      <c r="A6" s="161" t="s">
        <v>437</v>
      </c>
    </row>
    <row r="7" spans="1:1" ht="54" customHeight="1" x14ac:dyDescent="0.25">
      <c r="A7" s="161" t="s">
        <v>436</v>
      </c>
    </row>
    <row r="8" spans="1:1" s="161" customFormat="1" ht="36.950000000000003" customHeight="1" x14ac:dyDescent="0.25">
      <c r="A8" s="161" t="s">
        <v>439</v>
      </c>
    </row>
    <row r="9" spans="1:1" ht="29.45" customHeight="1" x14ac:dyDescent="0.25">
      <c r="A9" s="147" t="s">
        <v>438</v>
      </c>
    </row>
  </sheetData>
  <sheetProtection sheet="1" objects="1" scenarios="1" sort="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77E8E-649D-4C27-B2A2-3623FF3050CB}">
  <dimension ref="A1:A21"/>
  <sheetViews>
    <sheetView workbookViewId="0">
      <selection activeCell="A37" sqref="A44"/>
    </sheetView>
  </sheetViews>
  <sheetFormatPr defaultColWidth="8.7109375" defaultRowHeight="15" x14ac:dyDescent="0.25"/>
  <cols>
    <col min="1" max="1" width="135.7109375" style="163" customWidth="1"/>
    <col min="2" max="16384" width="8.7109375" style="163"/>
  </cols>
  <sheetData>
    <row r="1" spans="1:1" ht="26.25" x14ac:dyDescent="0.4">
      <c r="A1" s="164" t="s">
        <v>424</v>
      </c>
    </row>
    <row r="2" spans="1:1" ht="44.45" customHeight="1" x14ac:dyDescent="0.25">
      <c r="A2" s="162" t="s">
        <v>430</v>
      </c>
    </row>
    <row r="3" spans="1:1" ht="33.950000000000003" customHeight="1" x14ac:dyDescent="0.25">
      <c r="A3" s="162" t="s">
        <v>441</v>
      </c>
    </row>
    <row r="4" spans="1:1" ht="35.450000000000003" customHeight="1" x14ac:dyDescent="0.25">
      <c r="A4" s="162" t="s">
        <v>435</v>
      </c>
    </row>
    <row r="5" spans="1:1" ht="48" customHeight="1" x14ac:dyDescent="0.25">
      <c r="A5" s="178" t="s">
        <v>431</v>
      </c>
    </row>
    <row r="6" spans="1:1" ht="55.5" customHeight="1" x14ac:dyDescent="0.25">
      <c r="A6" s="178" t="s">
        <v>442</v>
      </c>
    </row>
    <row r="7" spans="1:1" ht="33.6" customHeight="1" x14ac:dyDescent="0.25">
      <c r="A7" s="163" t="s">
        <v>432</v>
      </c>
    </row>
    <row r="9" spans="1:1" ht="20.100000000000001" customHeight="1" x14ac:dyDescent="0.25">
      <c r="A9" s="163" t="s">
        <v>433</v>
      </c>
    </row>
    <row r="14" spans="1:1" ht="20.100000000000001" customHeight="1" x14ac:dyDescent="0.25">
      <c r="A14" s="159" t="s">
        <v>412</v>
      </c>
    </row>
    <row r="15" spans="1:1" ht="24.6" customHeight="1" x14ac:dyDescent="0.25">
      <c r="A15" s="163" t="s">
        <v>414</v>
      </c>
    </row>
    <row r="16" spans="1:1" ht="21.6" customHeight="1" x14ac:dyDescent="0.25">
      <c r="A16" s="163" t="s">
        <v>415</v>
      </c>
    </row>
    <row r="17" spans="1:1" ht="32.450000000000003" customHeight="1" x14ac:dyDescent="0.25">
      <c r="A17" s="178" t="s">
        <v>440</v>
      </c>
    </row>
    <row r="18" spans="1:1" ht="21.95" customHeight="1" x14ac:dyDescent="0.25"/>
    <row r="19" spans="1:1" x14ac:dyDescent="0.25">
      <c r="A19" s="160" t="s">
        <v>413</v>
      </c>
    </row>
    <row r="20" spans="1:1" ht="23.45" customHeight="1" x14ac:dyDescent="0.25">
      <c r="A20" s="163" t="s">
        <v>429</v>
      </c>
    </row>
    <row r="21" spans="1:1" ht="35.450000000000003" customHeight="1" x14ac:dyDescent="0.25">
      <c r="A21" s="178" t="s">
        <v>416</v>
      </c>
    </row>
  </sheetData>
  <sheetProtection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F4BC2-4184-46AD-8DC3-F092599B9BFD}">
  <dimension ref="A1:L43"/>
  <sheetViews>
    <sheetView workbookViewId="0">
      <selection activeCell="A37" sqref="A44"/>
    </sheetView>
  </sheetViews>
  <sheetFormatPr defaultColWidth="8.7109375" defaultRowHeight="15" x14ac:dyDescent="0.25"/>
  <cols>
    <col min="1" max="1" width="117.85546875" style="147" customWidth="1"/>
    <col min="2" max="2" width="8.7109375" style="147"/>
    <col min="3" max="4" width="19.85546875" style="147" customWidth="1"/>
    <col min="5" max="5" width="22.85546875" style="147" customWidth="1"/>
    <col min="6" max="6" width="20.140625" style="147" customWidth="1"/>
    <col min="7" max="7" width="22" style="147" customWidth="1"/>
    <col min="8" max="8" width="19.28515625" style="147" customWidth="1"/>
    <col min="9" max="9" width="18" style="147" customWidth="1"/>
    <col min="10" max="10" width="18.42578125" style="147" customWidth="1"/>
    <col min="11" max="11" width="17.140625" style="147" customWidth="1"/>
    <col min="12" max="16384" width="8.7109375" style="147"/>
  </cols>
  <sheetData>
    <row r="1" spans="1:12" ht="26.25" x14ac:dyDescent="0.4">
      <c r="A1" s="146" t="s">
        <v>425</v>
      </c>
    </row>
    <row r="2" spans="1:12" x14ac:dyDescent="0.25">
      <c r="E2" s="165"/>
      <c r="F2" s="165"/>
      <c r="G2" s="165"/>
      <c r="H2" s="165"/>
      <c r="I2" s="165"/>
      <c r="J2" s="165"/>
      <c r="K2" s="165"/>
      <c r="L2" s="165"/>
    </row>
    <row r="3" spans="1:12" s="161" customFormat="1" x14ac:dyDescent="0.25">
      <c r="A3" s="148" t="s">
        <v>421</v>
      </c>
      <c r="E3" s="166"/>
      <c r="F3" s="167"/>
      <c r="G3" s="166"/>
      <c r="H3" s="166"/>
      <c r="I3" s="166"/>
      <c r="J3" s="166"/>
      <c r="K3" s="166"/>
      <c r="L3" s="166"/>
    </row>
    <row r="4" spans="1:12" ht="32.450000000000003" customHeight="1" x14ac:dyDescent="0.25">
      <c r="A4" s="161" t="s">
        <v>422</v>
      </c>
      <c r="E4" s="165"/>
      <c r="L4" s="165"/>
    </row>
    <row r="5" spans="1:12" ht="39.6" customHeight="1" x14ac:dyDescent="0.25">
      <c r="A5" s="161" t="s">
        <v>426</v>
      </c>
      <c r="E5" s="165"/>
      <c r="L5" s="165"/>
    </row>
    <row r="6" spans="1:12" ht="53.45" customHeight="1" x14ac:dyDescent="0.25">
      <c r="A6" s="161" t="s">
        <v>427</v>
      </c>
      <c r="E6" s="165"/>
      <c r="L6" s="165"/>
    </row>
    <row r="7" spans="1:12" ht="42.95" customHeight="1" x14ac:dyDescent="0.25">
      <c r="A7" s="161" t="s">
        <v>428</v>
      </c>
      <c r="E7" s="165"/>
      <c r="L7" s="165"/>
    </row>
    <row r="8" spans="1:12" x14ac:dyDescent="0.25">
      <c r="E8" s="165"/>
      <c r="L8" s="165"/>
    </row>
    <row r="9" spans="1:12" x14ac:dyDescent="0.25">
      <c r="E9" s="165"/>
      <c r="L9" s="165"/>
    </row>
    <row r="10" spans="1:12" x14ac:dyDescent="0.25">
      <c r="A10" s="148" t="s">
        <v>420</v>
      </c>
      <c r="E10" s="165"/>
      <c r="L10" s="165"/>
    </row>
    <row r="11" spans="1:12" ht="18.95" customHeight="1" x14ac:dyDescent="0.25">
      <c r="A11" s="147" t="s">
        <v>418</v>
      </c>
      <c r="E11" s="165"/>
      <c r="L11" s="165"/>
    </row>
    <row r="12" spans="1:12" ht="21.6" customHeight="1" x14ac:dyDescent="0.25">
      <c r="A12" s="147" t="s">
        <v>419</v>
      </c>
      <c r="E12" s="165"/>
      <c r="L12" s="165"/>
    </row>
    <row r="13" spans="1:12" ht="48" customHeight="1" thickBot="1" x14ac:dyDescent="0.3">
      <c r="A13" s="161" t="s">
        <v>443</v>
      </c>
      <c r="C13" s="148" t="s">
        <v>445</v>
      </c>
      <c r="E13" s="165"/>
      <c r="L13" s="165"/>
    </row>
    <row r="14" spans="1:12" ht="53.1" customHeight="1" thickBot="1" x14ac:dyDescent="0.3">
      <c r="A14" s="161" t="s">
        <v>444</v>
      </c>
      <c r="C14" s="175"/>
      <c r="D14" s="168">
        <v>1</v>
      </c>
      <c r="E14" s="168">
        <v>2</v>
      </c>
      <c r="F14" s="168">
        <v>3</v>
      </c>
      <c r="G14" s="168">
        <v>4</v>
      </c>
      <c r="H14" s="169" t="s">
        <v>114</v>
      </c>
      <c r="L14" s="165"/>
    </row>
    <row r="15" spans="1:12" x14ac:dyDescent="0.25">
      <c r="C15" s="170"/>
      <c r="D15" s="171" t="s">
        <v>116</v>
      </c>
      <c r="E15" s="171" t="s">
        <v>117</v>
      </c>
      <c r="F15" s="171" t="s">
        <v>118</v>
      </c>
      <c r="G15" s="171" t="s">
        <v>119</v>
      </c>
      <c r="H15" s="171"/>
      <c r="L15" s="165"/>
    </row>
    <row r="16" spans="1:12" x14ac:dyDescent="0.25">
      <c r="C16" s="170" t="s">
        <v>115</v>
      </c>
      <c r="D16" s="172"/>
      <c r="E16" s="172"/>
      <c r="F16" s="172"/>
      <c r="G16" s="172"/>
      <c r="H16" s="171">
        <v>5.17</v>
      </c>
      <c r="L16" s="165"/>
    </row>
    <row r="17" spans="3:12" ht="15.75" thickBot="1" x14ac:dyDescent="0.3">
      <c r="C17" s="176"/>
      <c r="D17" s="173">
        <v>0.42</v>
      </c>
      <c r="E17" s="173">
        <v>0.36</v>
      </c>
      <c r="F17" s="174">
        <v>0.1</v>
      </c>
      <c r="G17" s="173">
        <v>7.0000000000000007E-2</v>
      </c>
      <c r="H17" s="177"/>
      <c r="L17" s="165"/>
    </row>
    <row r="18" spans="3:12" x14ac:dyDescent="0.25">
      <c r="C18" s="170"/>
      <c r="D18" s="172" t="s">
        <v>116</v>
      </c>
      <c r="E18" s="172" t="s">
        <v>121</v>
      </c>
      <c r="F18" s="172" t="s">
        <v>117</v>
      </c>
      <c r="G18" s="172" t="s">
        <v>122</v>
      </c>
      <c r="H18" s="171"/>
      <c r="L18" s="165"/>
    </row>
    <row r="19" spans="3:12" x14ac:dyDescent="0.25">
      <c r="C19" s="170" t="s">
        <v>120</v>
      </c>
      <c r="D19" s="172"/>
      <c r="E19" s="172"/>
      <c r="F19" s="172"/>
      <c r="G19" s="172"/>
      <c r="H19" s="171">
        <v>20.64</v>
      </c>
      <c r="L19" s="165"/>
    </row>
    <row r="20" spans="3:12" ht="15.75" thickBot="1" x14ac:dyDescent="0.3">
      <c r="C20" s="176"/>
      <c r="D20" s="173">
        <v>0.31</v>
      </c>
      <c r="E20" s="173">
        <v>0.26</v>
      </c>
      <c r="F20" s="173">
        <v>0.16</v>
      </c>
      <c r="G20" s="174">
        <v>0.08</v>
      </c>
      <c r="H20" s="177"/>
      <c r="L20" s="165"/>
    </row>
    <row r="21" spans="3:12" x14ac:dyDescent="0.25">
      <c r="C21" s="170"/>
      <c r="D21" s="172" t="s">
        <v>116</v>
      </c>
      <c r="E21" s="172" t="s">
        <v>118</v>
      </c>
      <c r="F21" s="172" t="s">
        <v>117</v>
      </c>
      <c r="G21" s="172" t="s">
        <v>124</v>
      </c>
      <c r="H21" s="171"/>
      <c r="L21" s="165"/>
    </row>
    <row r="22" spans="3:12" x14ac:dyDescent="0.25">
      <c r="C22" s="170" t="s">
        <v>123</v>
      </c>
      <c r="D22" s="172"/>
      <c r="E22" s="172"/>
      <c r="F22" s="172"/>
      <c r="G22" s="172"/>
      <c r="H22" s="171">
        <v>8.2200000000000006</v>
      </c>
      <c r="L22" s="165"/>
    </row>
    <row r="23" spans="3:12" ht="15.75" thickBot="1" x14ac:dyDescent="0.3">
      <c r="C23" s="176"/>
      <c r="D23" s="173">
        <v>0.31</v>
      </c>
      <c r="E23" s="174">
        <v>0.14000000000000001</v>
      </c>
      <c r="F23" s="173">
        <v>0.14000000000000001</v>
      </c>
      <c r="G23" s="173">
        <v>0.1</v>
      </c>
      <c r="H23" s="177"/>
      <c r="L23" s="165"/>
    </row>
    <row r="24" spans="3:12" x14ac:dyDescent="0.25">
      <c r="C24" s="170"/>
      <c r="D24" s="172" t="s">
        <v>116</v>
      </c>
      <c r="E24" s="172" t="s">
        <v>118</v>
      </c>
      <c r="F24" s="172" t="s">
        <v>124</v>
      </c>
      <c r="G24" s="172" t="s">
        <v>125</v>
      </c>
      <c r="H24" s="171"/>
      <c r="L24" s="165"/>
    </row>
    <row r="25" spans="3:12" x14ac:dyDescent="0.25">
      <c r="C25" s="170" t="s">
        <v>43</v>
      </c>
      <c r="D25" s="172"/>
      <c r="E25" s="172"/>
      <c r="F25" s="172"/>
      <c r="G25" s="172"/>
      <c r="H25" s="171">
        <v>18.649999999999999</v>
      </c>
      <c r="L25" s="165"/>
    </row>
    <row r="26" spans="3:12" ht="15.75" thickBot="1" x14ac:dyDescent="0.3">
      <c r="C26" s="176"/>
      <c r="D26" s="173">
        <v>0.36</v>
      </c>
      <c r="E26" s="174">
        <v>0.24</v>
      </c>
      <c r="F26" s="173">
        <v>0.11</v>
      </c>
      <c r="G26" s="173">
        <v>0.09</v>
      </c>
      <c r="H26" s="177"/>
      <c r="L26" s="165"/>
    </row>
    <row r="27" spans="3:12" x14ac:dyDescent="0.25">
      <c r="C27" s="170"/>
      <c r="D27" s="172" t="s">
        <v>116</v>
      </c>
      <c r="E27" s="172" t="s">
        <v>125</v>
      </c>
      <c r="F27" s="172" t="s">
        <v>118</v>
      </c>
      <c r="G27" s="172" t="s">
        <v>124</v>
      </c>
      <c r="H27" s="171"/>
      <c r="L27" s="165"/>
    </row>
    <row r="28" spans="3:12" ht="19.5" customHeight="1" x14ac:dyDescent="0.25">
      <c r="C28" s="170" t="s">
        <v>50</v>
      </c>
      <c r="D28" s="172"/>
      <c r="E28" s="172"/>
      <c r="F28" s="172"/>
      <c r="G28" s="172"/>
      <c r="H28" s="171">
        <v>45.94</v>
      </c>
      <c r="L28" s="165"/>
    </row>
    <row r="29" spans="3:12" ht="16.5" customHeight="1" thickBot="1" x14ac:dyDescent="0.3">
      <c r="C29" s="176"/>
      <c r="D29" s="173">
        <v>0.33</v>
      </c>
      <c r="E29" s="173">
        <v>0.21</v>
      </c>
      <c r="F29" s="174">
        <v>0.16</v>
      </c>
      <c r="G29" s="173">
        <v>0.15</v>
      </c>
      <c r="H29" s="177"/>
      <c r="I29" s="165"/>
      <c r="J29" s="165"/>
      <c r="K29" s="165"/>
      <c r="L29" s="165"/>
    </row>
    <row r="30" spans="3:12" s="161" customFormat="1" ht="17.45" customHeight="1" x14ac:dyDescent="0.25">
      <c r="C30" s="170"/>
      <c r="D30" s="172" t="s">
        <v>127</v>
      </c>
      <c r="E30" s="172" t="s">
        <v>116</v>
      </c>
      <c r="F30" s="172" t="s">
        <v>118</v>
      </c>
      <c r="G30" s="172" t="s">
        <v>128</v>
      </c>
      <c r="H30" s="171"/>
      <c r="I30" s="166"/>
      <c r="J30" s="166"/>
      <c r="K30" s="166"/>
      <c r="L30" s="166"/>
    </row>
    <row r="31" spans="3:12" ht="17.45" customHeight="1" x14ac:dyDescent="0.25">
      <c r="C31" s="170" t="s">
        <v>126</v>
      </c>
      <c r="D31" s="172"/>
      <c r="E31" s="172"/>
      <c r="F31" s="172"/>
      <c r="G31" s="172"/>
      <c r="H31" s="171">
        <v>69.88</v>
      </c>
      <c r="I31" s="165"/>
      <c r="J31" s="165"/>
      <c r="K31" s="165"/>
      <c r="L31" s="165"/>
    </row>
    <row r="32" spans="3:12" ht="15.75" thickBot="1" x14ac:dyDescent="0.3">
      <c r="C32" s="176"/>
      <c r="D32" s="173">
        <v>0.54</v>
      </c>
      <c r="E32" s="173">
        <v>0.21</v>
      </c>
      <c r="F32" s="174">
        <v>0.17</v>
      </c>
      <c r="G32" s="173">
        <v>0.03</v>
      </c>
      <c r="H32" s="177"/>
    </row>
    <row r="33" spans="3:8" x14ac:dyDescent="0.25">
      <c r="C33" s="170"/>
      <c r="D33" s="172" t="s">
        <v>116</v>
      </c>
      <c r="E33" s="172" t="s">
        <v>130</v>
      </c>
      <c r="F33" s="172" t="s">
        <v>121</v>
      </c>
      <c r="G33" s="172" t="s">
        <v>131</v>
      </c>
      <c r="H33" s="171"/>
    </row>
    <row r="34" spans="3:8" x14ac:dyDescent="0.25">
      <c r="C34" s="170" t="s">
        <v>129</v>
      </c>
      <c r="D34" s="172"/>
      <c r="E34" s="172"/>
      <c r="F34" s="172"/>
      <c r="G34" s="172"/>
      <c r="H34" s="171">
        <v>50.76</v>
      </c>
    </row>
    <row r="35" spans="3:8" ht="15.75" thickBot="1" x14ac:dyDescent="0.3">
      <c r="C35" s="176"/>
      <c r="D35" s="173">
        <v>0.49</v>
      </c>
      <c r="E35" s="173">
        <v>0.38</v>
      </c>
      <c r="F35" s="173">
        <v>0.08</v>
      </c>
      <c r="G35" s="173">
        <v>0.03</v>
      </c>
      <c r="H35" s="177"/>
    </row>
    <row r="36" spans="3:8" x14ac:dyDescent="0.25">
      <c r="C36" s="170"/>
      <c r="D36" s="172" t="s">
        <v>118</v>
      </c>
      <c r="E36" s="172" t="s">
        <v>128</v>
      </c>
      <c r="F36" s="172" t="s">
        <v>127</v>
      </c>
      <c r="G36" s="172" t="s">
        <v>132</v>
      </c>
      <c r="H36" s="171"/>
    </row>
    <row r="37" spans="3:8" x14ac:dyDescent="0.25">
      <c r="C37" s="170" t="s">
        <v>96</v>
      </c>
      <c r="D37" s="172"/>
      <c r="E37" s="172"/>
      <c r="F37" s="172"/>
      <c r="G37" s="172"/>
      <c r="H37" s="171">
        <v>63.83</v>
      </c>
    </row>
    <row r="38" spans="3:8" ht="15.75" thickBot="1" x14ac:dyDescent="0.3">
      <c r="C38" s="176"/>
      <c r="D38" s="174">
        <v>0.7</v>
      </c>
      <c r="E38" s="173">
        <v>0.14000000000000001</v>
      </c>
      <c r="F38" s="173">
        <v>0.1</v>
      </c>
      <c r="G38" s="173">
        <v>0.02</v>
      </c>
      <c r="H38" s="177"/>
    </row>
    <row r="39" spans="3:8" x14ac:dyDescent="0.25">
      <c r="C39" s="149"/>
      <c r="D39" s="149"/>
      <c r="E39" s="149"/>
      <c r="F39" s="149"/>
      <c r="G39" s="149"/>
      <c r="H39" s="149"/>
    </row>
    <row r="40" spans="3:8" x14ac:dyDescent="0.25">
      <c r="C40" s="149"/>
      <c r="D40" s="149"/>
      <c r="E40" s="149"/>
      <c r="F40" s="149"/>
      <c r="G40" s="149"/>
      <c r="H40" s="149"/>
    </row>
    <row r="41" spans="3:8" x14ac:dyDescent="0.25">
      <c r="C41" s="149"/>
      <c r="D41" s="149"/>
      <c r="E41" s="149"/>
      <c r="F41" s="149"/>
      <c r="G41" s="149"/>
      <c r="H41" s="149"/>
    </row>
    <row r="42" spans="3:8" x14ac:dyDescent="0.25">
      <c r="C42" s="149"/>
      <c r="D42" s="149"/>
      <c r="E42" s="149"/>
      <c r="F42" s="149"/>
      <c r="G42" s="149"/>
      <c r="H42" s="149"/>
    </row>
    <row r="43" spans="3:8" x14ac:dyDescent="0.25">
      <c r="C43" s="149"/>
      <c r="D43" s="149"/>
      <c r="E43" s="149"/>
      <c r="F43" s="149"/>
      <c r="G43" s="149"/>
      <c r="H43" s="149"/>
    </row>
  </sheetData>
  <sheetProtection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21E41-CCDF-4FA6-A306-AB87C118A18E}">
  <dimension ref="A1:E59"/>
  <sheetViews>
    <sheetView workbookViewId="0">
      <selection activeCell="A36" sqref="A36:A56"/>
    </sheetView>
  </sheetViews>
  <sheetFormatPr defaultRowHeight="15" x14ac:dyDescent="0.25"/>
  <cols>
    <col min="1" max="1" width="14.140625" style="156" customWidth="1"/>
    <col min="2" max="2" width="9.85546875" customWidth="1"/>
    <col min="3" max="3" width="34.42578125" customWidth="1"/>
    <col min="4" max="4" width="23" customWidth="1"/>
  </cols>
  <sheetData>
    <row r="1" spans="1:5" x14ac:dyDescent="0.25">
      <c r="B1" s="154" t="s">
        <v>133</v>
      </c>
      <c r="C1" s="154" t="s">
        <v>134</v>
      </c>
      <c r="D1" s="154" t="s">
        <v>135</v>
      </c>
      <c r="E1" s="154" t="s">
        <v>136</v>
      </c>
    </row>
    <row r="2" spans="1:5" x14ac:dyDescent="0.25">
      <c r="A2" s="388" t="s">
        <v>120</v>
      </c>
    </row>
    <row r="3" spans="1:5" x14ac:dyDescent="0.25">
      <c r="A3" s="388"/>
      <c r="B3" t="s">
        <v>137</v>
      </c>
      <c r="C3" t="s">
        <v>138</v>
      </c>
      <c r="D3" t="s">
        <v>139</v>
      </c>
      <c r="E3">
        <v>2019</v>
      </c>
    </row>
    <row r="4" spans="1:5" x14ac:dyDescent="0.25">
      <c r="A4" s="388"/>
      <c r="B4" t="s">
        <v>140</v>
      </c>
      <c r="C4" t="s">
        <v>141</v>
      </c>
      <c r="D4" t="s">
        <v>142</v>
      </c>
      <c r="E4">
        <v>2018</v>
      </c>
    </row>
    <row r="5" spans="1:5" x14ac:dyDescent="0.25">
      <c r="A5" s="388"/>
      <c r="B5" t="s">
        <v>143</v>
      </c>
      <c r="C5" t="s">
        <v>144</v>
      </c>
      <c r="D5" t="s">
        <v>139</v>
      </c>
      <c r="E5">
        <v>2018</v>
      </c>
    </row>
    <row r="6" spans="1:5" x14ac:dyDescent="0.25">
      <c r="A6" s="388"/>
      <c r="B6" t="s">
        <v>145</v>
      </c>
      <c r="C6" t="s">
        <v>146</v>
      </c>
      <c r="D6" t="s">
        <v>139</v>
      </c>
      <c r="E6">
        <v>2020</v>
      </c>
    </row>
    <row r="7" spans="1:5" x14ac:dyDescent="0.25">
      <c r="A7" s="388"/>
      <c r="B7" t="s">
        <v>147</v>
      </c>
      <c r="C7" t="s">
        <v>148</v>
      </c>
      <c r="D7" t="s">
        <v>139</v>
      </c>
      <c r="E7">
        <v>2018</v>
      </c>
    </row>
    <row r="8" spans="1:5" x14ac:dyDescent="0.25">
      <c r="A8" s="388"/>
      <c r="B8" t="s">
        <v>149</v>
      </c>
      <c r="C8" t="s">
        <v>150</v>
      </c>
      <c r="D8" t="s">
        <v>139</v>
      </c>
      <c r="E8">
        <v>2017</v>
      </c>
    </row>
    <row r="9" spans="1:5" x14ac:dyDescent="0.25">
      <c r="A9" s="388"/>
      <c r="B9" t="s">
        <v>151</v>
      </c>
      <c r="C9" t="s">
        <v>152</v>
      </c>
      <c r="D9" t="s">
        <v>139</v>
      </c>
      <c r="E9">
        <v>2017</v>
      </c>
    </row>
    <row r="10" spans="1:5" x14ac:dyDescent="0.25">
      <c r="A10" s="388"/>
      <c r="B10" t="s">
        <v>153</v>
      </c>
      <c r="C10" t="s">
        <v>154</v>
      </c>
      <c r="D10" t="s">
        <v>139</v>
      </c>
      <c r="E10">
        <v>2018</v>
      </c>
    </row>
    <row r="11" spans="1:5" x14ac:dyDescent="0.25">
      <c r="A11" s="388"/>
      <c r="B11" t="s">
        <v>155</v>
      </c>
      <c r="C11" t="s">
        <v>156</v>
      </c>
      <c r="D11" t="s">
        <v>139</v>
      </c>
      <c r="E11">
        <v>2017</v>
      </c>
    </row>
    <row r="12" spans="1:5" x14ac:dyDescent="0.25">
      <c r="A12" s="388"/>
      <c r="B12" t="s">
        <v>157</v>
      </c>
      <c r="C12" t="s">
        <v>158</v>
      </c>
      <c r="D12" t="s">
        <v>139</v>
      </c>
      <c r="E12">
        <v>2020</v>
      </c>
    </row>
    <row r="16" spans="1:5" x14ac:dyDescent="0.25">
      <c r="A16" s="388" t="s">
        <v>123</v>
      </c>
      <c r="B16" t="s">
        <v>159</v>
      </c>
      <c r="C16" t="s">
        <v>160</v>
      </c>
      <c r="D16" t="s">
        <v>161</v>
      </c>
      <c r="E16">
        <v>2017</v>
      </c>
    </row>
    <row r="17" spans="1:5" x14ac:dyDescent="0.25">
      <c r="A17" s="388"/>
      <c r="B17" t="s">
        <v>162</v>
      </c>
      <c r="C17" t="s">
        <v>163</v>
      </c>
      <c r="D17" t="s">
        <v>161</v>
      </c>
      <c r="E17">
        <v>2017</v>
      </c>
    </row>
    <row r="18" spans="1:5" x14ac:dyDescent="0.25">
      <c r="A18" s="388"/>
      <c r="B18" t="s">
        <v>164</v>
      </c>
      <c r="C18" t="s">
        <v>165</v>
      </c>
      <c r="D18" t="s">
        <v>161</v>
      </c>
      <c r="E18">
        <v>2021</v>
      </c>
    </row>
    <row r="19" spans="1:5" x14ac:dyDescent="0.25">
      <c r="A19" s="388"/>
      <c r="B19" t="s">
        <v>166</v>
      </c>
      <c r="C19" t="s">
        <v>167</v>
      </c>
      <c r="D19" t="s">
        <v>161</v>
      </c>
      <c r="E19">
        <v>2021</v>
      </c>
    </row>
    <row r="20" spans="1:5" x14ac:dyDescent="0.25">
      <c r="A20" s="388"/>
      <c r="B20" t="s">
        <v>168</v>
      </c>
      <c r="C20" t="s">
        <v>169</v>
      </c>
      <c r="D20" t="s">
        <v>161</v>
      </c>
      <c r="E20">
        <v>2021</v>
      </c>
    </row>
    <row r="21" spans="1:5" x14ac:dyDescent="0.25">
      <c r="A21" s="388"/>
      <c r="B21" t="s">
        <v>170</v>
      </c>
      <c r="C21" t="s">
        <v>171</v>
      </c>
      <c r="D21" t="s">
        <v>172</v>
      </c>
      <c r="E21">
        <v>2019</v>
      </c>
    </row>
    <row r="22" spans="1:5" x14ac:dyDescent="0.25">
      <c r="A22" s="388"/>
      <c r="B22" t="s">
        <v>173</v>
      </c>
      <c r="C22" t="s">
        <v>174</v>
      </c>
      <c r="D22" t="s">
        <v>161</v>
      </c>
      <c r="E22">
        <v>2017</v>
      </c>
    </row>
    <row r="23" spans="1:5" x14ac:dyDescent="0.25">
      <c r="A23" s="388"/>
      <c r="B23" t="s">
        <v>175</v>
      </c>
      <c r="C23" t="s">
        <v>176</v>
      </c>
      <c r="D23" t="s">
        <v>161</v>
      </c>
      <c r="E23">
        <v>2017</v>
      </c>
    </row>
    <row r="24" spans="1:5" x14ac:dyDescent="0.25">
      <c r="A24" s="388"/>
      <c r="B24" t="s">
        <v>177</v>
      </c>
      <c r="C24" t="s">
        <v>178</v>
      </c>
      <c r="D24" t="s">
        <v>161</v>
      </c>
      <c r="E24">
        <v>2021</v>
      </c>
    </row>
    <row r="25" spans="1:5" x14ac:dyDescent="0.25">
      <c r="A25" s="388"/>
      <c r="B25" t="s">
        <v>179</v>
      </c>
      <c r="C25" t="s">
        <v>180</v>
      </c>
      <c r="D25" t="s">
        <v>161</v>
      </c>
      <c r="E25">
        <v>2021</v>
      </c>
    </row>
    <row r="26" spans="1:5" x14ac:dyDescent="0.25">
      <c r="A26" s="388"/>
      <c r="B26" t="s">
        <v>181</v>
      </c>
      <c r="C26" t="s">
        <v>182</v>
      </c>
      <c r="D26" t="s">
        <v>161</v>
      </c>
      <c r="E26">
        <v>2021</v>
      </c>
    </row>
    <row r="27" spans="1:5" x14ac:dyDescent="0.25">
      <c r="A27" s="388"/>
      <c r="B27" t="s">
        <v>183</v>
      </c>
      <c r="C27" t="s">
        <v>184</v>
      </c>
      <c r="D27" t="s">
        <v>161</v>
      </c>
      <c r="E27">
        <v>2021</v>
      </c>
    </row>
    <row r="28" spans="1:5" x14ac:dyDescent="0.25">
      <c r="A28" s="388"/>
      <c r="B28" t="s">
        <v>185</v>
      </c>
      <c r="C28" t="s">
        <v>186</v>
      </c>
      <c r="D28" t="s">
        <v>161</v>
      </c>
      <c r="E28">
        <v>2021</v>
      </c>
    </row>
    <row r="29" spans="1:5" x14ac:dyDescent="0.25">
      <c r="A29" s="388"/>
      <c r="B29" t="s">
        <v>187</v>
      </c>
      <c r="C29" t="s">
        <v>188</v>
      </c>
      <c r="D29" t="s">
        <v>161</v>
      </c>
      <c r="E29">
        <v>2021</v>
      </c>
    </row>
    <row r="30" spans="1:5" x14ac:dyDescent="0.25">
      <c r="A30" s="388"/>
      <c r="B30" t="s">
        <v>189</v>
      </c>
      <c r="C30" t="s">
        <v>190</v>
      </c>
      <c r="D30" t="s">
        <v>172</v>
      </c>
      <c r="E30">
        <v>2019</v>
      </c>
    </row>
    <row r="31" spans="1:5" x14ac:dyDescent="0.25">
      <c r="A31" s="388"/>
      <c r="B31" t="s">
        <v>191</v>
      </c>
      <c r="C31" t="s">
        <v>192</v>
      </c>
      <c r="D31" t="s">
        <v>172</v>
      </c>
      <c r="E31">
        <v>2019</v>
      </c>
    </row>
    <row r="32" spans="1:5" x14ac:dyDescent="0.25">
      <c r="A32" s="388"/>
      <c r="B32" t="s">
        <v>193</v>
      </c>
      <c r="C32" t="s">
        <v>194</v>
      </c>
      <c r="D32" t="s">
        <v>172</v>
      </c>
      <c r="E32">
        <v>2017</v>
      </c>
    </row>
    <row r="36" spans="1:5" x14ac:dyDescent="0.25">
      <c r="A36" s="388" t="s">
        <v>195</v>
      </c>
      <c r="B36" t="s">
        <v>196</v>
      </c>
      <c r="C36" t="s">
        <v>197</v>
      </c>
      <c r="D36" t="s">
        <v>198</v>
      </c>
      <c r="E36">
        <v>2021</v>
      </c>
    </row>
    <row r="37" spans="1:5" x14ac:dyDescent="0.25">
      <c r="A37" s="388"/>
      <c r="B37" t="s">
        <v>199</v>
      </c>
      <c r="C37" t="s">
        <v>200</v>
      </c>
      <c r="D37" t="s">
        <v>198</v>
      </c>
      <c r="E37">
        <v>2021</v>
      </c>
    </row>
    <row r="38" spans="1:5" x14ac:dyDescent="0.25">
      <c r="A38" s="388"/>
      <c r="B38" t="s">
        <v>201</v>
      </c>
      <c r="C38" t="s">
        <v>202</v>
      </c>
      <c r="D38" t="s">
        <v>203</v>
      </c>
      <c r="E38">
        <v>2019</v>
      </c>
    </row>
    <row r="39" spans="1:5" x14ac:dyDescent="0.25">
      <c r="A39" s="388"/>
      <c r="B39" t="s">
        <v>204</v>
      </c>
      <c r="C39" t="s">
        <v>205</v>
      </c>
      <c r="D39" t="s">
        <v>203</v>
      </c>
      <c r="E39">
        <v>2017</v>
      </c>
    </row>
    <row r="40" spans="1:5" x14ac:dyDescent="0.25">
      <c r="A40" s="388"/>
      <c r="B40" t="s">
        <v>206</v>
      </c>
      <c r="C40" t="s">
        <v>207</v>
      </c>
      <c r="D40" t="s">
        <v>203</v>
      </c>
      <c r="E40">
        <v>2017</v>
      </c>
    </row>
    <row r="41" spans="1:5" x14ac:dyDescent="0.25">
      <c r="A41" s="388"/>
      <c r="B41" t="s">
        <v>208</v>
      </c>
      <c r="C41" t="s">
        <v>209</v>
      </c>
      <c r="D41" t="s">
        <v>203</v>
      </c>
      <c r="E41">
        <v>2016</v>
      </c>
    </row>
    <row r="42" spans="1:5" x14ac:dyDescent="0.25">
      <c r="A42" s="388"/>
      <c r="B42" t="s">
        <v>210</v>
      </c>
      <c r="C42" t="s">
        <v>211</v>
      </c>
      <c r="D42" t="s">
        <v>203</v>
      </c>
      <c r="E42">
        <v>2017</v>
      </c>
    </row>
    <row r="43" spans="1:5" x14ac:dyDescent="0.25">
      <c r="A43" s="388"/>
      <c r="B43" t="s">
        <v>212</v>
      </c>
      <c r="C43" t="s">
        <v>213</v>
      </c>
      <c r="D43" t="s">
        <v>203</v>
      </c>
      <c r="E43">
        <v>2017</v>
      </c>
    </row>
    <row r="44" spans="1:5" x14ac:dyDescent="0.25">
      <c r="A44" s="388"/>
      <c r="B44" t="s">
        <v>214</v>
      </c>
      <c r="C44" t="s">
        <v>215</v>
      </c>
      <c r="D44" t="s">
        <v>139</v>
      </c>
      <c r="E44">
        <v>2017</v>
      </c>
    </row>
    <row r="45" spans="1:5" x14ac:dyDescent="0.25">
      <c r="A45" s="388"/>
      <c r="B45" t="s">
        <v>216</v>
      </c>
      <c r="C45" t="s">
        <v>217</v>
      </c>
      <c r="D45" t="s">
        <v>203</v>
      </c>
      <c r="E45">
        <v>2019</v>
      </c>
    </row>
    <row r="46" spans="1:5" x14ac:dyDescent="0.25">
      <c r="A46" s="388"/>
      <c r="B46" t="s">
        <v>218</v>
      </c>
      <c r="C46" t="s">
        <v>219</v>
      </c>
      <c r="D46" t="s">
        <v>198</v>
      </c>
      <c r="E46">
        <v>2021</v>
      </c>
    </row>
    <row r="47" spans="1:5" x14ac:dyDescent="0.25">
      <c r="A47" s="388"/>
      <c r="B47" t="s">
        <v>220</v>
      </c>
      <c r="C47" t="s">
        <v>221</v>
      </c>
      <c r="D47" t="s">
        <v>198</v>
      </c>
      <c r="E47">
        <v>2021</v>
      </c>
    </row>
    <row r="48" spans="1:5" x14ac:dyDescent="0.25">
      <c r="A48" s="388"/>
      <c r="B48" t="s">
        <v>222</v>
      </c>
      <c r="C48" t="s">
        <v>223</v>
      </c>
      <c r="D48" t="s">
        <v>198</v>
      </c>
      <c r="E48">
        <v>2021</v>
      </c>
    </row>
    <row r="49" spans="1:5" x14ac:dyDescent="0.25">
      <c r="A49" s="388"/>
      <c r="B49" t="s">
        <v>226</v>
      </c>
      <c r="C49" t="s">
        <v>227</v>
      </c>
      <c r="D49" t="s">
        <v>198</v>
      </c>
      <c r="E49">
        <v>2017</v>
      </c>
    </row>
    <row r="50" spans="1:5" x14ac:dyDescent="0.25">
      <c r="A50" s="388"/>
      <c r="B50" t="s">
        <v>228</v>
      </c>
      <c r="C50" t="s">
        <v>229</v>
      </c>
      <c r="D50" t="s">
        <v>203</v>
      </c>
      <c r="E50">
        <v>2017</v>
      </c>
    </row>
    <row r="51" spans="1:5" x14ac:dyDescent="0.25">
      <c r="A51" s="388"/>
      <c r="B51" t="s">
        <v>230</v>
      </c>
      <c r="C51" t="s">
        <v>231</v>
      </c>
      <c r="D51" t="s">
        <v>203</v>
      </c>
      <c r="E51">
        <v>2017</v>
      </c>
    </row>
    <row r="52" spans="1:5" x14ac:dyDescent="0.25">
      <c r="A52" s="388"/>
      <c r="B52" t="s">
        <v>232</v>
      </c>
      <c r="C52" t="s">
        <v>233</v>
      </c>
      <c r="D52" t="s">
        <v>203</v>
      </c>
      <c r="E52">
        <v>2018</v>
      </c>
    </row>
    <row r="53" spans="1:5" x14ac:dyDescent="0.25">
      <c r="A53" s="388"/>
      <c r="B53" t="s">
        <v>234</v>
      </c>
      <c r="C53" t="s">
        <v>235</v>
      </c>
      <c r="D53" t="s">
        <v>236</v>
      </c>
      <c r="E53">
        <v>2019</v>
      </c>
    </row>
    <row r="54" spans="1:5" x14ac:dyDescent="0.25">
      <c r="A54" s="388"/>
      <c r="B54" t="s">
        <v>237</v>
      </c>
      <c r="C54" t="s">
        <v>238</v>
      </c>
      <c r="D54" t="s">
        <v>239</v>
      </c>
      <c r="E54">
        <v>2017</v>
      </c>
    </row>
    <row r="55" spans="1:5" x14ac:dyDescent="0.25">
      <c r="A55" s="388"/>
      <c r="B55" t="s">
        <v>240</v>
      </c>
      <c r="C55" t="s">
        <v>241</v>
      </c>
      <c r="D55" t="s">
        <v>239</v>
      </c>
      <c r="E55">
        <v>2017</v>
      </c>
    </row>
    <row r="56" spans="1:5" x14ac:dyDescent="0.25">
      <c r="A56" s="388"/>
      <c r="B56" t="s">
        <v>242</v>
      </c>
      <c r="C56" t="s">
        <v>243</v>
      </c>
      <c r="D56" t="s">
        <v>139</v>
      </c>
      <c r="E56">
        <v>2017</v>
      </c>
    </row>
    <row r="59" spans="1:5" x14ac:dyDescent="0.25">
      <c r="A59" s="156" t="s">
        <v>244</v>
      </c>
      <c r="B59" t="s">
        <v>224</v>
      </c>
      <c r="C59" t="s">
        <v>225</v>
      </c>
      <c r="D59" t="s">
        <v>203</v>
      </c>
      <c r="E59">
        <v>2017</v>
      </c>
    </row>
  </sheetData>
  <sheetProtection sheet="1" objects="1" scenarios="1"/>
  <mergeCells count="3">
    <mergeCell ref="A2:A12"/>
    <mergeCell ref="A16:A32"/>
    <mergeCell ref="A36:A5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6E3D6-F7CA-491A-B33F-63DBB4AC681C}">
  <dimension ref="A1:E25"/>
  <sheetViews>
    <sheetView workbookViewId="0">
      <selection activeCell="A37" sqref="A44"/>
    </sheetView>
  </sheetViews>
  <sheetFormatPr defaultRowHeight="15" x14ac:dyDescent="0.25"/>
  <cols>
    <col min="1" max="1" width="14.42578125" style="156" customWidth="1"/>
    <col min="3" max="3" width="32" customWidth="1"/>
    <col min="4" max="4" width="17.42578125" customWidth="1"/>
  </cols>
  <sheetData>
    <row r="1" spans="1:5" s="157" customFormat="1" x14ac:dyDescent="0.25">
      <c r="A1" s="158"/>
      <c r="B1" s="155" t="s">
        <v>133</v>
      </c>
      <c r="C1" s="155" t="s">
        <v>134</v>
      </c>
      <c r="D1" s="155" t="s">
        <v>135</v>
      </c>
      <c r="E1" s="155" t="s">
        <v>136</v>
      </c>
    </row>
    <row r="3" spans="1:5" x14ac:dyDescent="0.25">
      <c r="A3" s="389" t="s">
        <v>44</v>
      </c>
      <c r="B3" t="s">
        <v>245</v>
      </c>
      <c r="C3" t="s">
        <v>246</v>
      </c>
      <c r="D3" t="s">
        <v>247</v>
      </c>
      <c r="E3">
        <v>2019</v>
      </c>
    </row>
    <row r="4" spans="1:5" x14ac:dyDescent="0.25">
      <c r="A4" s="388"/>
      <c r="B4" t="s">
        <v>248</v>
      </c>
      <c r="C4" t="s">
        <v>249</v>
      </c>
      <c r="D4" t="s">
        <v>236</v>
      </c>
      <c r="E4">
        <v>2018</v>
      </c>
    </row>
    <row r="5" spans="1:5" x14ac:dyDescent="0.25">
      <c r="A5" s="388"/>
      <c r="B5" t="s">
        <v>250</v>
      </c>
      <c r="C5" t="s">
        <v>251</v>
      </c>
      <c r="D5" t="s">
        <v>236</v>
      </c>
      <c r="E5">
        <v>2018</v>
      </c>
    </row>
    <row r="6" spans="1:5" x14ac:dyDescent="0.25">
      <c r="A6" s="388"/>
      <c r="B6" t="s">
        <v>252</v>
      </c>
      <c r="C6" t="s">
        <v>253</v>
      </c>
      <c r="D6" t="s">
        <v>236</v>
      </c>
    </row>
    <row r="7" spans="1:5" x14ac:dyDescent="0.25">
      <c r="A7" s="388"/>
      <c r="B7" t="s">
        <v>254</v>
      </c>
      <c r="C7" t="s">
        <v>255</v>
      </c>
      <c r="D7" t="s">
        <v>236</v>
      </c>
      <c r="E7">
        <v>2017</v>
      </c>
    </row>
    <row r="8" spans="1:5" x14ac:dyDescent="0.25">
      <c r="A8" s="388"/>
      <c r="B8" t="s">
        <v>256</v>
      </c>
      <c r="C8" t="s">
        <v>257</v>
      </c>
      <c r="D8" t="s">
        <v>236</v>
      </c>
      <c r="E8">
        <v>2017</v>
      </c>
    </row>
    <row r="9" spans="1:5" x14ac:dyDescent="0.25">
      <c r="A9" s="388"/>
      <c r="B9" t="s">
        <v>258</v>
      </c>
      <c r="C9" t="s">
        <v>259</v>
      </c>
      <c r="D9" t="s">
        <v>236</v>
      </c>
      <c r="E9">
        <v>2019</v>
      </c>
    </row>
    <row r="10" spans="1:5" x14ac:dyDescent="0.25">
      <c r="A10" s="388"/>
      <c r="B10" t="s">
        <v>260</v>
      </c>
      <c r="C10" t="s">
        <v>261</v>
      </c>
      <c r="D10" t="s">
        <v>236</v>
      </c>
      <c r="E10">
        <v>2019</v>
      </c>
    </row>
    <row r="11" spans="1:5" x14ac:dyDescent="0.25">
      <c r="A11" s="388"/>
      <c r="B11" t="s">
        <v>262</v>
      </c>
      <c r="C11" t="s">
        <v>263</v>
      </c>
      <c r="D11" t="s">
        <v>247</v>
      </c>
      <c r="E11">
        <v>2019</v>
      </c>
    </row>
    <row r="17" spans="1:5" x14ac:dyDescent="0.25">
      <c r="A17" s="389" t="s">
        <v>48</v>
      </c>
      <c r="B17" t="s">
        <v>264</v>
      </c>
      <c r="C17" t="s">
        <v>265</v>
      </c>
      <c r="D17" t="s">
        <v>161</v>
      </c>
      <c r="E17">
        <v>2021</v>
      </c>
    </row>
    <row r="18" spans="1:5" x14ac:dyDescent="0.25">
      <c r="A18" s="388"/>
      <c r="B18" t="s">
        <v>266</v>
      </c>
      <c r="C18" t="s">
        <v>267</v>
      </c>
      <c r="D18" t="s">
        <v>161</v>
      </c>
      <c r="E18">
        <v>2021</v>
      </c>
    </row>
    <row r="19" spans="1:5" x14ac:dyDescent="0.25">
      <c r="A19" s="388"/>
      <c r="B19" t="s">
        <v>268</v>
      </c>
      <c r="C19" t="s">
        <v>269</v>
      </c>
      <c r="D19" t="s">
        <v>247</v>
      </c>
      <c r="E19">
        <v>2019</v>
      </c>
    </row>
    <row r="20" spans="1:5" x14ac:dyDescent="0.25">
      <c r="A20" s="388"/>
      <c r="B20" t="s">
        <v>270</v>
      </c>
      <c r="C20" t="s">
        <v>271</v>
      </c>
      <c r="D20" t="s">
        <v>161</v>
      </c>
      <c r="E20">
        <v>2019</v>
      </c>
    </row>
    <row r="21" spans="1:5" x14ac:dyDescent="0.25">
      <c r="A21" s="388"/>
      <c r="B21" t="s">
        <v>272</v>
      </c>
      <c r="C21" t="s">
        <v>273</v>
      </c>
      <c r="D21" t="s">
        <v>247</v>
      </c>
      <c r="E21">
        <v>2018</v>
      </c>
    </row>
    <row r="22" spans="1:5" x14ac:dyDescent="0.25">
      <c r="A22" s="388"/>
      <c r="B22" t="s">
        <v>274</v>
      </c>
      <c r="C22" t="s">
        <v>275</v>
      </c>
      <c r="D22" t="s">
        <v>161</v>
      </c>
      <c r="E22">
        <v>2021</v>
      </c>
    </row>
    <row r="24" spans="1:5" x14ac:dyDescent="0.25">
      <c r="A24" s="389" t="s">
        <v>49</v>
      </c>
      <c r="B24" t="s">
        <v>276</v>
      </c>
      <c r="C24" t="s">
        <v>277</v>
      </c>
      <c r="D24" t="s">
        <v>236</v>
      </c>
      <c r="E24">
        <v>2019</v>
      </c>
    </row>
    <row r="25" spans="1:5" x14ac:dyDescent="0.25">
      <c r="A25" s="388"/>
      <c r="B25" t="s">
        <v>278</v>
      </c>
      <c r="C25" t="s">
        <v>279</v>
      </c>
      <c r="D25" t="s">
        <v>236</v>
      </c>
      <c r="E25">
        <v>2019</v>
      </c>
    </row>
  </sheetData>
  <sheetProtection sheet="1" objects="1" scenarios="1"/>
  <mergeCells count="3">
    <mergeCell ref="A3:A11"/>
    <mergeCell ref="A17:A22"/>
    <mergeCell ref="A24:A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E2F05-209C-4B7A-BBA6-10DF97A78EBD}">
  <dimension ref="A1:E31"/>
  <sheetViews>
    <sheetView workbookViewId="0">
      <selection activeCell="A37" sqref="A44"/>
    </sheetView>
  </sheetViews>
  <sheetFormatPr defaultRowHeight="15" x14ac:dyDescent="0.25"/>
  <cols>
    <col min="1" max="1" width="11.42578125" style="156" customWidth="1"/>
    <col min="4" max="4" width="16.140625" customWidth="1"/>
  </cols>
  <sheetData>
    <row r="1" spans="1:5" ht="30" x14ac:dyDescent="0.25">
      <c r="B1" s="155" t="s">
        <v>133</v>
      </c>
      <c r="C1" s="155" t="s">
        <v>134</v>
      </c>
      <c r="D1" s="155" t="s">
        <v>135</v>
      </c>
      <c r="E1" s="155" t="s">
        <v>136</v>
      </c>
    </row>
    <row r="3" spans="1:5" x14ac:dyDescent="0.25">
      <c r="A3" s="388" t="s">
        <v>280</v>
      </c>
      <c r="B3" t="s">
        <v>245</v>
      </c>
      <c r="C3" t="s">
        <v>281</v>
      </c>
      <c r="D3" t="s">
        <v>247</v>
      </c>
      <c r="E3">
        <v>2019</v>
      </c>
    </row>
    <row r="4" spans="1:5" x14ac:dyDescent="0.25">
      <c r="A4" s="388"/>
      <c r="B4" t="s">
        <v>252</v>
      </c>
      <c r="C4" t="s">
        <v>282</v>
      </c>
      <c r="D4" t="s">
        <v>236</v>
      </c>
      <c r="E4">
        <v>2019</v>
      </c>
    </row>
    <row r="5" spans="1:5" x14ac:dyDescent="0.25">
      <c r="A5" s="388"/>
      <c r="B5" t="s">
        <v>254</v>
      </c>
      <c r="C5" t="s">
        <v>283</v>
      </c>
      <c r="D5" t="s">
        <v>236</v>
      </c>
      <c r="E5">
        <v>2017</v>
      </c>
    </row>
    <row r="6" spans="1:5" x14ac:dyDescent="0.25">
      <c r="A6" s="388"/>
      <c r="B6" t="s">
        <v>258</v>
      </c>
      <c r="C6" t="s">
        <v>284</v>
      </c>
      <c r="D6" t="s">
        <v>236</v>
      </c>
      <c r="E6">
        <v>2019</v>
      </c>
    </row>
    <row r="7" spans="1:5" x14ac:dyDescent="0.25">
      <c r="A7" s="388"/>
      <c r="B7" t="s">
        <v>262</v>
      </c>
      <c r="C7" t="s">
        <v>285</v>
      </c>
      <c r="D7" t="s">
        <v>247</v>
      </c>
      <c r="E7">
        <v>2019</v>
      </c>
    </row>
    <row r="8" spans="1:5" x14ac:dyDescent="0.25">
      <c r="A8" s="388"/>
      <c r="B8" t="s">
        <v>286</v>
      </c>
      <c r="C8" t="s">
        <v>287</v>
      </c>
      <c r="D8" t="s">
        <v>247</v>
      </c>
      <c r="E8">
        <v>2019</v>
      </c>
    </row>
    <row r="9" spans="1:5" x14ac:dyDescent="0.25">
      <c r="A9" s="388"/>
      <c r="B9" t="s">
        <v>288</v>
      </c>
      <c r="C9" t="s">
        <v>289</v>
      </c>
      <c r="D9" t="s">
        <v>161</v>
      </c>
      <c r="E9">
        <v>2021</v>
      </c>
    </row>
    <row r="10" spans="1:5" x14ac:dyDescent="0.25">
      <c r="A10" s="388"/>
      <c r="B10" t="s">
        <v>290</v>
      </c>
      <c r="C10" t="s">
        <v>291</v>
      </c>
      <c r="D10" t="s">
        <v>161</v>
      </c>
      <c r="E10">
        <v>2021</v>
      </c>
    </row>
    <row r="11" spans="1:5" x14ac:dyDescent="0.25">
      <c r="A11" s="388"/>
      <c r="B11" t="s">
        <v>268</v>
      </c>
      <c r="C11" t="s">
        <v>292</v>
      </c>
      <c r="D11" t="s">
        <v>247</v>
      </c>
      <c r="E11">
        <v>2019</v>
      </c>
    </row>
    <row r="12" spans="1:5" x14ac:dyDescent="0.25">
      <c r="A12" s="388"/>
      <c r="B12" t="s">
        <v>272</v>
      </c>
      <c r="C12" t="s">
        <v>293</v>
      </c>
      <c r="D12" t="s">
        <v>247</v>
      </c>
      <c r="E12">
        <v>2018</v>
      </c>
    </row>
    <row r="13" spans="1:5" x14ac:dyDescent="0.25">
      <c r="A13" s="388"/>
      <c r="B13" t="s">
        <v>270</v>
      </c>
      <c r="C13" t="s">
        <v>294</v>
      </c>
      <c r="D13" t="s">
        <v>161</v>
      </c>
      <c r="E13">
        <v>2019</v>
      </c>
    </row>
    <row r="17" spans="1:5" x14ac:dyDescent="0.25">
      <c r="A17" s="388" t="s">
        <v>309</v>
      </c>
      <c r="B17" t="s">
        <v>245</v>
      </c>
      <c r="C17" t="s">
        <v>281</v>
      </c>
      <c r="D17" t="s">
        <v>247</v>
      </c>
      <c r="E17">
        <v>2019</v>
      </c>
    </row>
    <row r="18" spans="1:5" x14ac:dyDescent="0.25">
      <c r="A18" s="388"/>
      <c r="B18" t="s">
        <v>252</v>
      </c>
      <c r="C18" t="s">
        <v>282</v>
      </c>
      <c r="D18" t="s">
        <v>236</v>
      </c>
      <c r="E18">
        <v>2019</v>
      </c>
    </row>
    <row r="19" spans="1:5" x14ac:dyDescent="0.25">
      <c r="A19" s="388"/>
      <c r="B19" t="s">
        <v>254</v>
      </c>
      <c r="C19" t="s">
        <v>283</v>
      </c>
      <c r="D19" t="s">
        <v>236</v>
      </c>
      <c r="E19">
        <v>2017</v>
      </c>
    </row>
    <row r="20" spans="1:5" x14ac:dyDescent="0.25">
      <c r="A20" s="388"/>
      <c r="B20" t="s">
        <v>258</v>
      </c>
      <c r="C20" t="s">
        <v>284</v>
      </c>
      <c r="D20" t="s">
        <v>236</v>
      </c>
      <c r="E20">
        <v>2019</v>
      </c>
    </row>
    <row r="21" spans="1:5" x14ac:dyDescent="0.25">
      <c r="A21" s="388"/>
      <c r="B21" t="s">
        <v>262</v>
      </c>
      <c r="C21" t="s">
        <v>285</v>
      </c>
      <c r="D21" t="s">
        <v>247</v>
      </c>
      <c r="E21">
        <v>2019</v>
      </c>
    </row>
    <row r="22" spans="1:5" x14ac:dyDescent="0.25">
      <c r="A22" s="388"/>
      <c r="B22" t="s">
        <v>286</v>
      </c>
      <c r="C22" t="s">
        <v>287</v>
      </c>
      <c r="D22" t="s">
        <v>247</v>
      </c>
      <c r="E22">
        <v>2019</v>
      </c>
    </row>
    <row r="23" spans="1:5" x14ac:dyDescent="0.25">
      <c r="A23" s="388"/>
      <c r="B23" t="s">
        <v>296</v>
      </c>
      <c r="C23" t="s">
        <v>297</v>
      </c>
      <c r="D23" t="s">
        <v>161</v>
      </c>
      <c r="E23">
        <v>2021</v>
      </c>
    </row>
    <row r="24" spans="1:5" x14ac:dyDescent="0.25">
      <c r="A24" s="388"/>
      <c r="B24" t="s">
        <v>298</v>
      </c>
      <c r="C24" t="s">
        <v>299</v>
      </c>
      <c r="D24" t="s">
        <v>161</v>
      </c>
      <c r="E24">
        <v>2021</v>
      </c>
    </row>
    <row r="25" spans="1:5" x14ac:dyDescent="0.25">
      <c r="A25" s="388"/>
      <c r="B25" t="s">
        <v>300</v>
      </c>
      <c r="C25" t="s">
        <v>301</v>
      </c>
      <c r="D25" t="s">
        <v>161</v>
      </c>
      <c r="E25">
        <v>2021</v>
      </c>
    </row>
    <row r="26" spans="1:5" x14ac:dyDescent="0.25">
      <c r="A26" s="388"/>
      <c r="B26" t="s">
        <v>302</v>
      </c>
      <c r="C26" t="s">
        <v>303</v>
      </c>
      <c r="D26" t="s">
        <v>161</v>
      </c>
      <c r="E26">
        <v>2021</v>
      </c>
    </row>
    <row r="27" spans="1:5" x14ac:dyDescent="0.25">
      <c r="A27" s="388"/>
      <c r="B27" t="s">
        <v>304</v>
      </c>
      <c r="C27" t="s">
        <v>305</v>
      </c>
      <c r="D27" t="s">
        <v>306</v>
      </c>
      <c r="E27">
        <v>2021</v>
      </c>
    </row>
    <row r="28" spans="1:5" x14ac:dyDescent="0.25">
      <c r="A28" s="388"/>
      <c r="B28" t="s">
        <v>268</v>
      </c>
      <c r="C28" t="s">
        <v>292</v>
      </c>
      <c r="D28" t="s">
        <v>247</v>
      </c>
      <c r="E28">
        <v>2019</v>
      </c>
    </row>
    <row r="29" spans="1:5" x14ac:dyDescent="0.25">
      <c r="A29" s="388"/>
      <c r="B29" t="s">
        <v>272</v>
      </c>
      <c r="C29" t="s">
        <v>293</v>
      </c>
      <c r="D29" t="s">
        <v>247</v>
      </c>
      <c r="E29">
        <v>2018</v>
      </c>
    </row>
    <row r="30" spans="1:5" x14ac:dyDescent="0.25">
      <c r="A30" s="388"/>
      <c r="B30" t="s">
        <v>307</v>
      </c>
      <c r="C30" t="s">
        <v>308</v>
      </c>
      <c r="D30" t="s">
        <v>161</v>
      </c>
      <c r="E30">
        <v>2021</v>
      </c>
    </row>
    <row r="31" spans="1:5" x14ac:dyDescent="0.25">
      <c r="A31" s="388"/>
      <c r="B31" t="s">
        <v>270</v>
      </c>
      <c r="C31" t="s">
        <v>294</v>
      </c>
      <c r="D31" t="s">
        <v>161</v>
      </c>
      <c r="E31">
        <v>2019</v>
      </c>
    </row>
  </sheetData>
  <sheetProtection sheet="1" objects="1" scenarios="1"/>
  <mergeCells count="2">
    <mergeCell ref="A3:A13"/>
    <mergeCell ref="A17:A3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47589-7E1F-4FCB-8B5B-90DE542A363F}">
  <dimension ref="A1:J35"/>
  <sheetViews>
    <sheetView workbookViewId="0">
      <selection activeCell="A37" sqref="A44"/>
    </sheetView>
  </sheetViews>
  <sheetFormatPr defaultRowHeight="15" x14ac:dyDescent="0.25"/>
  <cols>
    <col min="1" max="1" width="16" style="156" customWidth="1"/>
    <col min="3" max="3" width="48.85546875" customWidth="1"/>
    <col min="4" max="4" width="29" customWidth="1"/>
  </cols>
  <sheetData>
    <row r="1" spans="1:5" x14ac:dyDescent="0.25">
      <c r="B1" s="155" t="s">
        <v>133</v>
      </c>
      <c r="C1" s="155" t="s">
        <v>134</v>
      </c>
      <c r="D1" s="155" t="s">
        <v>135</v>
      </c>
      <c r="E1" s="155" t="s">
        <v>136</v>
      </c>
    </row>
    <row r="3" spans="1:5" x14ac:dyDescent="0.25">
      <c r="A3" s="389" t="s">
        <v>333</v>
      </c>
      <c r="B3" t="s">
        <v>310</v>
      </c>
      <c r="C3" t="s">
        <v>311</v>
      </c>
      <c r="D3" t="s">
        <v>312</v>
      </c>
      <c r="E3">
        <v>2021</v>
      </c>
    </row>
    <row r="4" spans="1:5" x14ac:dyDescent="0.25">
      <c r="A4" s="389"/>
      <c r="B4" t="s">
        <v>313</v>
      </c>
      <c r="C4" t="s">
        <v>314</v>
      </c>
      <c r="D4" t="s">
        <v>315</v>
      </c>
      <c r="E4">
        <v>2021</v>
      </c>
    </row>
    <row r="5" spans="1:5" x14ac:dyDescent="0.25">
      <c r="A5" s="389"/>
      <c r="B5" t="s">
        <v>316</v>
      </c>
      <c r="C5" t="s">
        <v>317</v>
      </c>
      <c r="D5" t="s">
        <v>315</v>
      </c>
      <c r="E5">
        <v>2018</v>
      </c>
    </row>
    <row r="6" spans="1:5" x14ac:dyDescent="0.25">
      <c r="A6" s="389"/>
      <c r="B6" t="s">
        <v>318</v>
      </c>
      <c r="C6" t="s">
        <v>319</v>
      </c>
      <c r="D6" t="s">
        <v>239</v>
      </c>
      <c r="E6">
        <v>2017</v>
      </c>
    </row>
    <row r="7" spans="1:5" x14ac:dyDescent="0.25">
      <c r="A7" s="389"/>
      <c r="B7" t="s">
        <v>320</v>
      </c>
      <c r="C7" t="s">
        <v>321</v>
      </c>
      <c r="D7" t="s">
        <v>315</v>
      </c>
      <c r="E7">
        <v>2021</v>
      </c>
    </row>
    <row r="8" spans="1:5" x14ac:dyDescent="0.25">
      <c r="A8" s="389"/>
      <c r="B8" t="s">
        <v>322</v>
      </c>
      <c r="C8" t="s">
        <v>323</v>
      </c>
      <c r="D8" t="s">
        <v>324</v>
      </c>
      <c r="E8">
        <v>2018</v>
      </c>
    </row>
    <row r="9" spans="1:5" x14ac:dyDescent="0.25">
      <c r="A9" s="389"/>
      <c r="B9" t="s">
        <v>325</v>
      </c>
      <c r="C9" t="s">
        <v>326</v>
      </c>
      <c r="D9" t="s">
        <v>161</v>
      </c>
      <c r="E9">
        <v>2017</v>
      </c>
    </row>
    <row r="10" spans="1:5" x14ac:dyDescent="0.25">
      <c r="A10" s="389"/>
      <c r="B10" t="s">
        <v>327</v>
      </c>
      <c r="C10" t="s">
        <v>328</v>
      </c>
      <c r="D10" t="s">
        <v>161</v>
      </c>
    </row>
    <row r="11" spans="1:5" x14ac:dyDescent="0.25">
      <c r="A11" s="389"/>
      <c r="B11" t="s">
        <v>329</v>
      </c>
      <c r="C11" t="s">
        <v>330</v>
      </c>
      <c r="D11" t="s">
        <v>161</v>
      </c>
      <c r="E11">
        <v>2017</v>
      </c>
    </row>
    <row r="12" spans="1:5" x14ac:dyDescent="0.25">
      <c r="A12" s="389"/>
      <c r="B12" t="s">
        <v>331</v>
      </c>
      <c r="C12" t="s">
        <v>332</v>
      </c>
      <c r="D12" t="s">
        <v>161</v>
      </c>
      <c r="E12">
        <v>2017</v>
      </c>
    </row>
    <row r="15" spans="1:5" x14ac:dyDescent="0.25">
      <c r="A15" s="389" t="s">
        <v>367</v>
      </c>
      <c r="B15" t="s">
        <v>334</v>
      </c>
      <c r="C15" t="s">
        <v>335</v>
      </c>
      <c r="D15" t="s">
        <v>315</v>
      </c>
      <c r="E15">
        <v>2021</v>
      </c>
    </row>
    <row r="16" spans="1:5" x14ac:dyDescent="0.25">
      <c r="A16" s="389"/>
      <c r="B16" t="s">
        <v>336</v>
      </c>
      <c r="C16" t="s">
        <v>337</v>
      </c>
      <c r="D16" t="s">
        <v>315</v>
      </c>
      <c r="E16">
        <v>2021</v>
      </c>
    </row>
    <row r="17" spans="1:10" x14ac:dyDescent="0.25">
      <c r="A17" s="389"/>
      <c r="B17" t="s">
        <v>338</v>
      </c>
      <c r="C17" t="s">
        <v>339</v>
      </c>
      <c r="D17" t="s">
        <v>315</v>
      </c>
      <c r="E17">
        <v>2021</v>
      </c>
    </row>
    <row r="18" spans="1:10" x14ac:dyDescent="0.25">
      <c r="A18" s="389"/>
      <c r="B18" t="s">
        <v>340</v>
      </c>
      <c r="C18" t="s">
        <v>341</v>
      </c>
      <c r="D18" t="s">
        <v>315</v>
      </c>
      <c r="E18">
        <v>2021</v>
      </c>
    </row>
    <row r="19" spans="1:10" x14ac:dyDescent="0.25">
      <c r="A19" s="389"/>
      <c r="B19" t="s">
        <v>342</v>
      </c>
      <c r="C19" t="s">
        <v>343</v>
      </c>
      <c r="D19" t="s">
        <v>315</v>
      </c>
      <c r="E19">
        <v>2021</v>
      </c>
    </row>
    <row r="20" spans="1:10" x14ac:dyDescent="0.25">
      <c r="A20" s="389"/>
      <c r="B20" t="s">
        <v>344</v>
      </c>
      <c r="C20" t="s">
        <v>345</v>
      </c>
      <c r="D20" t="s">
        <v>161</v>
      </c>
      <c r="E20">
        <v>2017</v>
      </c>
    </row>
    <row r="24" spans="1:10" x14ac:dyDescent="0.25">
      <c r="A24" s="389" t="s">
        <v>366</v>
      </c>
      <c r="B24" t="s">
        <v>359</v>
      </c>
      <c r="C24" t="s">
        <v>360</v>
      </c>
      <c r="D24" t="s">
        <v>361</v>
      </c>
      <c r="E24">
        <v>2016</v>
      </c>
      <c r="J24" s="157"/>
    </row>
    <row r="25" spans="1:10" x14ac:dyDescent="0.25">
      <c r="A25" s="389"/>
      <c r="B25" t="s">
        <v>362</v>
      </c>
      <c r="C25" t="s">
        <v>363</v>
      </c>
      <c r="D25" t="s">
        <v>361</v>
      </c>
      <c r="E25">
        <v>2016</v>
      </c>
    </row>
    <row r="26" spans="1:10" x14ac:dyDescent="0.25">
      <c r="A26" s="389"/>
      <c r="B26" t="s">
        <v>364</v>
      </c>
      <c r="C26" t="s">
        <v>365</v>
      </c>
      <c r="D26" t="s">
        <v>361</v>
      </c>
      <c r="E26">
        <v>2016</v>
      </c>
    </row>
    <row r="30" spans="1:10" ht="15.6" customHeight="1" x14ac:dyDescent="0.25">
      <c r="A30" s="389" t="s">
        <v>78</v>
      </c>
      <c r="B30" t="s">
        <v>346</v>
      </c>
      <c r="C30" t="s">
        <v>347</v>
      </c>
      <c r="D30" t="s">
        <v>324</v>
      </c>
      <c r="E30">
        <v>2018</v>
      </c>
    </row>
    <row r="31" spans="1:10" x14ac:dyDescent="0.25">
      <c r="A31" s="389"/>
      <c r="B31" t="s">
        <v>348</v>
      </c>
      <c r="C31" t="s">
        <v>349</v>
      </c>
      <c r="D31" t="s">
        <v>324</v>
      </c>
      <c r="E31">
        <v>2021</v>
      </c>
    </row>
    <row r="32" spans="1:10" x14ac:dyDescent="0.25">
      <c r="A32" s="389"/>
      <c r="B32" t="s">
        <v>350</v>
      </c>
      <c r="C32" t="s">
        <v>351</v>
      </c>
      <c r="D32" t="s">
        <v>312</v>
      </c>
      <c r="E32">
        <v>2021</v>
      </c>
    </row>
    <row r="33" spans="1:5" x14ac:dyDescent="0.25">
      <c r="A33" s="389"/>
      <c r="B33" t="s">
        <v>352</v>
      </c>
      <c r="C33" t="s">
        <v>353</v>
      </c>
      <c r="D33" t="s">
        <v>354</v>
      </c>
      <c r="E33">
        <v>2019</v>
      </c>
    </row>
    <row r="34" spans="1:5" x14ac:dyDescent="0.25">
      <c r="A34" s="389"/>
      <c r="B34" t="s">
        <v>355</v>
      </c>
      <c r="C34" t="s">
        <v>356</v>
      </c>
      <c r="D34" t="s">
        <v>161</v>
      </c>
      <c r="E34">
        <v>2017</v>
      </c>
    </row>
    <row r="35" spans="1:5" x14ac:dyDescent="0.25">
      <c r="A35" s="389"/>
      <c r="B35" t="s">
        <v>357</v>
      </c>
      <c r="C35" t="s">
        <v>358</v>
      </c>
      <c r="D35" t="s">
        <v>161</v>
      </c>
      <c r="E35">
        <v>2018</v>
      </c>
    </row>
  </sheetData>
  <sheetProtection sheet="1" objects="1" scenarios="1"/>
  <mergeCells count="4">
    <mergeCell ref="A3:A12"/>
    <mergeCell ref="A15:A20"/>
    <mergeCell ref="A24:A26"/>
    <mergeCell ref="A30:A3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11</vt:i4>
      </vt:variant>
    </vt:vector>
  </HeadingPairs>
  <TitlesOfParts>
    <vt:vector size="11" baseType="lpstr">
      <vt:lpstr>Översikt</vt:lpstr>
      <vt:lpstr>Klimatdatabas för möbler</vt:lpstr>
      <vt:lpstr>Metod</vt:lpstr>
      <vt:lpstr>Instruktioner</vt:lpstr>
      <vt:lpstr>Analys</vt:lpstr>
      <vt:lpstr>EPDer stol</vt:lpstr>
      <vt:lpstr>EPDer fåtölj</vt:lpstr>
      <vt:lpstr>EPDer soffa</vt:lpstr>
      <vt:lpstr>EPDer bord</vt:lpstr>
      <vt:lpstr>EPDer utemöbler</vt:lpstr>
      <vt:lpstr>EPDer förvaring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Wickman</dc:creator>
  <cp:lastModifiedBy>Susanne Zimmergren</cp:lastModifiedBy>
  <dcterms:created xsi:type="dcterms:W3CDTF">2021-12-06T13:31:54Z</dcterms:created>
  <dcterms:modified xsi:type="dcterms:W3CDTF">2022-01-31T13:10:17Z</dcterms:modified>
</cp:coreProperties>
</file>