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risecloud-my.sharepoint.com/personal/susanne_zimmergren_ri_se/Documents/Allt i min nya tjänst/cirkularietet.se/Uppdatering och nyhetsbrev januari 2022/"/>
    </mc:Choice>
  </mc:AlternateContent>
  <xr:revisionPtr revIDLastSave="753" documentId="8_{9C5F6587-7C97-4FCC-8E1A-C4662E3EC819}" xr6:coauthVersionLast="47" xr6:coauthVersionMax="47" xr10:uidLastSave="{645FC1F8-EFD7-468D-B333-5A472EDCBCC5}"/>
  <bookViews>
    <workbookView xWindow="-120" yWindow="-120" windowWidth="38640" windowHeight="21240" firstSheet="1" activeTab="10" xr2:uid="{A0E4DECD-5C3C-409C-9C44-E2FDE4CB39C4}"/>
  </bookViews>
  <sheets>
    <sheet name="Översikt" sheetId="11" r:id="rId1"/>
    <sheet name="Klimatdatabas för möbler" sheetId="1" r:id="rId2"/>
    <sheet name="Metod" sheetId="12" r:id="rId3"/>
    <sheet name="Instruktioner" sheetId="2" r:id="rId4"/>
    <sheet name="Analys" sheetId="8" r:id="rId5"/>
    <sheet name="EPDer stol" sheetId="3" r:id="rId6"/>
    <sheet name="EPDer fåtölj" sheetId="4" r:id="rId7"/>
    <sheet name="EPDer soffa" sheetId="5" r:id="rId8"/>
    <sheet name="EPDer bord" sheetId="6" r:id="rId9"/>
    <sheet name="EPDer utemöbler" sheetId="7" r:id="rId10"/>
    <sheet name="EPDer förvaring" sheetId="9"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1" l="1"/>
  <c r="E50" i="1"/>
  <c r="G64" i="1"/>
  <c r="F64" i="1"/>
  <c r="E64" i="1"/>
  <c r="G62" i="1"/>
  <c r="F62" i="1"/>
  <c r="E62" i="1"/>
  <c r="G60" i="1"/>
  <c r="F60" i="1"/>
  <c r="E60" i="1"/>
  <c r="F53" i="1"/>
  <c r="E53" i="1"/>
  <c r="L48" i="1"/>
  <c r="K48" i="1"/>
  <c r="J48" i="1"/>
  <c r="L47" i="1"/>
  <c r="K47" i="1"/>
  <c r="J47" i="1"/>
  <c r="H47" i="1"/>
  <c r="G47" i="1"/>
  <c r="F47" i="1"/>
  <c r="E47" i="1"/>
  <c r="J45" i="1"/>
  <c r="W44" i="1"/>
  <c r="V44" i="1"/>
  <c r="U44" i="1"/>
  <c r="T44" i="1"/>
  <c r="L44" i="1"/>
  <c r="K44" i="1"/>
  <c r="J44" i="1"/>
  <c r="G44" i="1"/>
  <c r="J42" i="1"/>
  <c r="L41" i="1"/>
  <c r="K41" i="1"/>
  <c r="J41" i="1"/>
  <c r="J40" i="1"/>
  <c r="G40" i="1"/>
  <c r="F40" i="1"/>
  <c r="E40" i="1"/>
  <c r="L38" i="1"/>
  <c r="K38" i="1"/>
  <c r="J38" i="1"/>
  <c r="W37" i="1"/>
  <c r="V37" i="1"/>
  <c r="U37" i="1"/>
  <c r="T37" i="1"/>
  <c r="L37" i="1"/>
  <c r="K37" i="1"/>
  <c r="J37" i="1"/>
  <c r="G37" i="1"/>
  <c r="F37" i="1"/>
  <c r="E37" i="1"/>
  <c r="Q35" i="1"/>
  <c r="P35" i="1"/>
  <c r="O35" i="1"/>
  <c r="N35" i="1"/>
  <c r="Q34" i="1"/>
  <c r="P34" i="1"/>
  <c r="K34" i="1" s="1"/>
  <c r="O34" i="1"/>
  <c r="N34" i="1"/>
  <c r="L33" i="1"/>
  <c r="K33" i="1"/>
  <c r="J33" i="1"/>
  <c r="G33" i="1"/>
  <c r="Q31" i="1"/>
  <c r="P31" i="1"/>
  <c r="O31" i="1"/>
  <c r="N31" i="1"/>
  <c r="Q30" i="1"/>
  <c r="P30" i="1"/>
  <c r="O30" i="1"/>
  <c r="N30" i="1"/>
  <c r="L30" i="1"/>
  <c r="L29" i="1"/>
  <c r="K29" i="1"/>
  <c r="J29" i="1"/>
  <c r="G27" i="1"/>
  <c r="F27" i="1"/>
  <c r="E27" i="1"/>
  <c r="D27" i="1"/>
  <c r="L25" i="1"/>
  <c r="K25" i="1"/>
  <c r="J25" i="1"/>
  <c r="I25" i="1"/>
  <c r="L24" i="1"/>
  <c r="K24" i="1"/>
  <c r="J24" i="1"/>
  <c r="I24" i="1"/>
  <c r="G24" i="1"/>
  <c r="L22" i="1"/>
  <c r="K22" i="1"/>
  <c r="J22" i="1"/>
  <c r="I22" i="1"/>
  <c r="L21" i="1"/>
  <c r="K21" i="1"/>
  <c r="J21" i="1"/>
  <c r="I21" i="1"/>
  <c r="G21" i="1"/>
  <c r="K15" i="1"/>
  <c r="J15" i="1"/>
  <c r="I15" i="1"/>
  <c r="Q14" i="1"/>
  <c r="P14" i="1"/>
  <c r="O14" i="1"/>
  <c r="N14" i="1"/>
  <c r="W13" i="1"/>
  <c r="V13" i="1"/>
  <c r="U13" i="1"/>
  <c r="T13" i="1"/>
  <c r="Q13" i="1"/>
  <c r="P13" i="1"/>
  <c r="O13" i="1"/>
  <c r="N13" i="1"/>
  <c r="L12" i="1"/>
  <c r="K12" i="1"/>
  <c r="J12" i="1"/>
  <c r="I12" i="1"/>
  <c r="L10" i="1"/>
  <c r="K10" i="1"/>
  <c r="J10" i="1"/>
  <c r="I10" i="1"/>
  <c r="L9" i="1"/>
  <c r="K9" i="1"/>
  <c r="J9" i="1"/>
  <c r="I9" i="1"/>
  <c r="L8" i="1"/>
  <c r="K8" i="1"/>
  <c r="J8" i="1"/>
  <c r="I8" i="1"/>
  <c r="F8" i="1"/>
  <c r="E8" i="1"/>
  <c r="J6" i="1"/>
  <c r="L5" i="1"/>
  <c r="K5" i="1"/>
  <c r="J5" i="1"/>
  <c r="W4" i="1"/>
  <c r="V4" i="1"/>
  <c r="U4" i="1"/>
  <c r="T4" i="1"/>
  <c r="Q4" i="1"/>
  <c r="P4" i="1"/>
  <c r="O4" i="1"/>
  <c r="N4" i="1"/>
  <c r="W3" i="1"/>
  <c r="V3" i="1"/>
  <c r="U3" i="1"/>
  <c r="T3" i="1"/>
  <c r="Q3" i="1"/>
  <c r="P3" i="1"/>
  <c r="O3" i="1"/>
  <c r="N3" i="1"/>
  <c r="L3" i="1"/>
  <c r="E44" i="1" l="1"/>
  <c r="J30" i="1"/>
  <c r="E29" i="1" s="1"/>
  <c r="K30" i="1"/>
  <c r="F29" i="1" s="1"/>
  <c r="J3" i="1"/>
  <c r="E3" i="1" s="1"/>
  <c r="K3" i="1"/>
  <c r="F3" i="1" s="1"/>
  <c r="J13" i="1"/>
  <c r="E12" i="1" s="1"/>
  <c r="K13" i="1"/>
  <c r="F12" i="1" s="1"/>
  <c r="E24" i="1"/>
  <c r="F24" i="1"/>
  <c r="F33" i="1"/>
  <c r="E21" i="1"/>
  <c r="F44" i="1"/>
  <c r="F21" i="1"/>
  <c r="J34" i="1"/>
  <c r="E33" i="1" s="1"/>
  <c r="B21" i="1" l="1"/>
  <c r="B29" i="1"/>
  <c r="B3" i="1"/>
</calcChain>
</file>

<file path=xl/sharedStrings.xml><?xml version="1.0" encoding="utf-8"?>
<sst xmlns="http://schemas.openxmlformats.org/spreadsheetml/2006/main" count="736" uniqueCount="448">
  <si>
    <t>Möbelkategori</t>
  </si>
  <si>
    <t>kg CO2 eq.</t>
  </si>
  <si>
    <t>Typ</t>
  </si>
  <si>
    <t>Antal dataset</t>
  </si>
  <si>
    <t>Typisk möbeldesign inom verksamheten</t>
  </si>
  <si>
    <t>Komponenter</t>
  </si>
  <si>
    <t>Medelvärde</t>
  </si>
  <si>
    <t>Median</t>
  </si>
  <si>
    <t>Intervall</t>
  </si>
  <si>
    <t>Stol</t>
  </si>
  <si>
    <r>
      <t xml:space="preserve">Kontorsstolar:                          </t>
    </r>
    <r>
      <rPr>
        <sz val="11"/>
        <color theme="1"/>
        <rFont val="Calibri"/>
        <family val="2"/>
        <scheme val="minor"/>
      </rPr>
      <t>arbetsstolar för kontor              (klädda och stoppade)</t>
    </r>
  </si>
  <si>
    <t>10 (3)</t>
  </si>
  <si>
    <t>48-126</t>
  </si>
  <si>
    <t>"Klassisk" kontorsstol</t>
  </si>
  <si>
    <t>6 (2)</t>
  </si>
  <si>
    <t>Med nackstöd</t>
  </si>
  <si>
    <t>Armstöd för kontorsstol</t>
  </si>
  <si>
    <t>Utan nackstöd</t>
  </si>
  <si>
    <t>Nackstöd för kontorsstol</t>
  </si>
  <si>
    <t>Mesh-rygg</t>
  </si>
  <si>
    <t>3</t>
  </si>
  <si>
    <t>N/A</t>
  </si>
  <si>
    <t>Sadelsits</t>
  </si>
  <si>
    <t>1</t>
  </si>
  <si>
    <r>
      <t>Konferensstol:</t>
    </r>
    <r>
      <rPr>
        <sz val="11"/>
        <color theme="1"/>
        <rFont val="Calibri"/>
        <family val="2"/>
        <scheme val="minor"/>
      </rPr>
      <t xml:space="preserve">                                      stol med klädsel/stoppning</t>
    </r>
  </si>
  <si>
    <t>17 (4)</t>
  </si>
  <si>
    <t>6-69</t>
  </si>
  <si>
    <t>Stoppad sittdel med metallben</t>
  </si>
  <si>
    <t>Stoppad sittdel med trä-ben</t>
  </si>
  <si>
    <t>Trästomme med stoppad dyna</t>
  </si>
  <si>
    <r>
      <t xml:space="preserve">Enkla stolar:                                    </t>
    </r>
    <r>
      <rPr>
        <sz val="11"/>
        <color theme="1"/>
        <rFont val="Calibri"/>
        <family val="2"/>
        <scheme val="minor"/>
      </rPr>
      <t>enkla stolar utan stoppning/dynor</t>
    </r>
  </si>
  <si>
    <t>8 - 47</t>
  </si>
  <si>
    <t>Snurrstol i plast</t>
  </si>
  <si>
    <t>Stålben och plast-sits/rygg</t>
  </si>
  <si>
    <t>9 - 24</t>
  </si>
  <si>
    <t>Med armstöd</t>
  </si>
  <si>
    <t>Klädsel (rygg + sits) för enkel stol</t>
  </si>
  <si>
    <t>Utan armstöd</t>
  </si>
  <si>
    <t>Stålben och trä-sits/rygg</t>
  </si>
  <si>
    <t>9 - 17</t>
  </si>
  <si>
    <t>Helt i massivt trä</t>
  </si>
  <si>
    <t>Vikbar stol i plast</t>
  </si>
  <si>
    <t>Barnstolar</t>
  </si>
  <si>
    <t>Fåtölj</t>
  </si>
  <si>
    <t>Stoppad fåtölj med träram</t>
  </si>
  <si>
    <t>9 (2)</t>
  </si>
  <si>
    <t>Låg rygg</t>
  </si>
  <si>
    <t>Hög rygg</t>
  </si>
  <si>
    <t>Stoppad fåtölj med metallram</t>
  </si>
  <si>
    <t>Enkel träfåtölj med sittdyna</t>
  </si>
  <si>
    <t>Soffa</t>
  </si>
  <si>
    <t>2-sits</t>
  </si>
  <si>
    <t>12 (2)</t>
  </si>
  <si>
    <t>24-195</t>
  </si>
  <si>
    <t>Träram med dynor</t>
  </si>
  <si>
    <t>Metallben med stoppad sittdel</t>
  </si>
  <si>
    <t>5 (2)</t>
  </si>
  <si>
    <t>3-sits</t>
  </si>
  <si>
    <t>17 (2)</t>
  </si>
  <si>
    <t>7</t>
  </si>
  <si>
    <t xml:space="preserve">Metallben med stoppad sittdel </t>
  </si>
  <si>
    <t>80-428</t>
  </si>
  <si>
    <t>Bord</t>
  </si>
  <si>
    <t>se vidare specificering</t>
  </si>
  <si>
    <r>
      <t xml:space="preserve">Enkla bord (mindre bord): </t>
    </r>
    <r>
      <rPr>
        <sz val="11"/>
        <color theme="1"/>
        <rFont val="Calibri"/>
        <family val="2"/>
        <scheme val="minor"/>
      </rPr>
      <t>längd &lt;200 cm, bredd &lt;120 cm</t>
    </r>
  </si>
  <si>
    <t>120x80 cm</t>
  </si>
  <si>
    <t>2</t>
  </si>
  <si>
    <t>Bordsskivor (140x80 cm till 180x90 cm)</t>
  </si>
  <si>
    <t>1800x80 cm / 1800x90 cm</t>
  </si>
  <si>
    <r>
      <t xml:space="preserve">Konferensbord (större bord): </t>
    </r>
    <r>
      <rPr>
        <sz val="11"/>
        <color theme="1"/>
        <rFont val="Calibri"/>
        <family val="2"/>
        <scheme val="minor"/>
      </rPr>
      <t>längd &gt;200 cm, bredd &gt;120 cm</t>
    </r>
  </si>
  <si>
    <t>6 (4)</t>
  </si>
  <si>
    <t>200x120 cm</t>
  </si>
  <si>
    <t>400x120 cm</t>
  </si>
  <si>
    <t>600x120 cm</t>
  </si>
  <si>
    <r>
      <t xml:space="preserve">Höj- och sänkbart bord:                    </t>
    </r>
    <r>
      <rPr>
        <sz val="11"/>
        <color theme="1"/>
        <rFont val="Calibri"/>
        <family val="2"/>
        <scheme val="minor"/>
      </rPr>
      <t>manuella och elektriska</t>
    </r>
  </si>
  <si>
    <t>3 (2)</t>
  </si>
  <si>
    <t>160x80 cm</t>
  </si>
  <si>
    <t>Bordsben till höj- och sänkbart bord</t>
  </si>
  <si>
    <t>Runda sidobord</t>
  </si>
  <si>
    <t>Ø 80 cm</t>
  </si>
  <si>
    <t>Utemöbel</t>
  </si>
  <si>
    <t>4 (2)</t>
  </si>
  <si>
    <t>38-215</t>
  </si>
  <si>
    <t>Stort bord</t>
  </si>
  <si>
    <t>108-215</t>
  </si>
  <si>
    <t>Litet bord</t>
  </si>
  <si>
    <t>Bänkar</t>
  </si>
  <si>
    <t>7 (2)</t>
  </si>
  <si>
    <t>36-221</t>
  </si>
  <si>
    <t>Med ryggstöd</t>
  </si>
  <si>
    <t>77-221</t>
  </si>
  <si>
    <t>Utan ryggstöd</t>
  </si>
  <si>
    <t>4</t>
  </si>
  <si>
    <t>36-148</t>
  </si>
  <si>
    <t>Stolar</t>
  </si>
  <si>
    <t>Bänk-bord</t>
  </si>
  <si>
    <t>Förvaring</t>
  </si>
  <si>
    <t>Höga skåp</t>
  </si>
  <si>
    <t>Små skåp</t>
  </si>
  <si>
    <t>Hylla utan baksida</t>
  </si>
  <si>
    <t>Hylla med baksida</t>
  </si>
  <si>
    <t>20 (5)</t>
  </si>
  <si>
    <t>Indikativa klimatdata för möbler</t>
  </si>
  <si>
    <t>- Metodbeskrivning av databasen</t>
  </si>
  <si>
    <t>- Referenser till de EPDer som används som underlag till databasen, uppdelat per möbelkategori</t>
  </si>
  <si>
    <t>Det här dokumentet summerar resultaten av arbetet i projektet "Indikativa klimatdata möbler" som utfördes av RISE under hösten 2021.</t>
  </si>
  <si>
    <t>- Instruktioner för hur klimatdatabasen ska användas</t>
  </si>
  <si>
    <t>- Analys av resultaten</t>
  </si>
  <si>
    <t xml:space="preserve">Det finns ett behov, från både offentlig sektor och näringslivet, att kunna uppskatta klimatpåverkan för möbler. Den här uppskattningen är en viktig del för att kunna göra olika typer av klimatberäkningar, t.ex. för att visa hur väl man uppfyller verksamhetsmål eller för att visa på vinsterna med återbruk. Livscykelanalyser (LCA) eller miljövarudeklarationer (EPD) kan utföras för att beräkna möblers klimatpåverkan, men är i grunden väldigt resurskrävande. Därför efterfrågas enklare klimattal för olika möbler, som kan användas för att uppskatta möbelflödens klimatpåverkan. </t>
  </si>
  <si>
    <t xml:space="preserve">Bakgrund </t>
  </si>
  <si>
    <t>I det här pilot-projektet har ett försök till att ta fram sådana klimattal gjorts, och dessa har sammanställts i en databas. De möbelkatagorier som inkluderats är: stolar, fåtöljer, soffor, bord, förvaring och utemöbler.</t>
  </si>
  <si>
    <t xml:space="preserve">Det här dokumentet innehåller följande: </t>
  </si>
  <si>
    <t>- En demo-version av en klimatdatabas för möbler med klimattal för ovan nämnda möbelkategorier</t>
  </si>
  <si>
    <t>Arbetet har i huvudsak utförts av Clara Wickman (clara.wickman@ri.se), med projektledning från Emma Rex (emma.rex@ri.se).</t>
  </si>
  <si>
    <t>Medelvikt (kg)</t>
  </si>
  <si>
    <t>Enkel stol</t>
  </si>
  <si>
    <t>Stål</t>
  </si>
  <si>
    <t>Polypropylen</t>
  </si>
  <si>
    <t>Trä (ospecificerat)</t>
  </si>
  <si>
    <t>Polyamid</t>
  </si>
  <si>
    <t>Kontorsstol</t>
  </si>
  <si>
    <t>Aluminium</t>
  </si>
  <si>
    <t>Polyamid med glasfiber</t>
  </si>
  <si>
    <t>Konferensstol</t>
  </si>
  <si>
    <t>Plywood</t>
  </si>
  <si>
    <t>Polyuretan</t>
  </si>
  <si>
    <t>Bord (ej sidobord)</t>
  </si>
  <si>
    <t>MDF</t>
  </si>
  <si>
    <t>Spånskiva</t>
  </si>
  <si>
    <t>Utemöbler</t>
  </si>
  <si>
    <t>Massivt trä (tall)</t>
  </si>
  <si>
    <t>Zink</t>
  </si>
  <si>
    <t>Massivt trä (ek)</t>
  </si>
  <si>
    <t>URL</t>
  </si>
  <si>
    <t>Namn</t>
  </si>
  <si>
    <t>Märke/Producent</t>
  </si>
  <si>
    <t>År</t>
  </si>
  <si>
    <t>https://www.epd-norge.no/getfile.php/1310944-1565943028/EPDer/M%C3%B8bler/Sittem%C3%B8bler/NEPD-1847-792_RH-New-Logic.pdf</t>
  </si>
  <si>
    <t>RH New Logic</t>
  </si>
  <si>
    <t>Flokk</t>
  </si>
  <si>
    <t>https://www.epd-norge.no/getfile.php/139254-1534224197/EPDer/M%C3%B8bler/Sittem%C3%B8bler/NEPD-1616-611_R-20-Pro-Office-chair.pdf</t>
  </si>
  <si>
    <t>R-20 Pro Office Chair</t>
  </si>
  <si>
    <t>Nordic Comfort products</t>
  </si>
  <si>
    <t>https://www.epd-norge.no/getfile.php/139236-1533808803/EPDer/M%C3%B8bler/Sittem%C3%B8bler/NEPD-1614-642_H--G-Tribute-9031.pdf</t>
  </si>
  <si>
    <t>HÅG Tribute 9031</t>
  </si>
  <si>
    <t>https://www.epd-norge.no/getfile.php/1314253-1594310298/EPDer/M%C3%B8bler/Sittem%C3%B8bler/NEPD-2305-1053_RH-Mereo-300.pdf</t>
  </si>
  <si>
    <t>RH Mereo 300</t>
  </si>
  <si>
    <t>https://www.epd-norge.no/getfile.php/139228-1533805817/EPDer/M%C3%B8bler/Sittem%C3%B8bler/NEPD-1609-638_EPD-Axia-Vision-24-7.pdf</t>
  </si>
  <si>
    <t>BMA Axia® Vision 24/7 (in fabric)</t>
  </si>
  <si>
    <t>https://www.epd-norge.no/getfile.php/137816-1506338431/EPDer/M%C3%B8bler/Sittem%C3%B8bler/NEPD-1245-398_BMA-Axia-2-2_1_1.pdf</t>
  </si>
  <si>
    <t>BMA Axia®2.2</t>
  </si>
  <si>
    <t>https://www.epd-norge.no/getfile.php/137819-1506338513/EPDer/M%C3%B8bler/Sittem%C3%B8bler/NEPD-1246-399_-BMA-Axia-2-5_1_1_1.pdf</t>
  </si>
  <si>
    <t>BMA Axia® 2.5</t>
  </si>
  <si>
    <t>https://www.epd-norge.no/getfile.php/139232-1533808450/EPDer/M%C3%B8bler/Sittem%C3%B8bler/NEPD-1610-639_H--G-Futu-Mesh.pdf</t>
  </si>
  <si>
    <t>HÅG Futu mesh 1100</t>
  </si>
  <si>
    <t>https://www.epd-norge.no/getfile.php/137809-1506338197/EPDer/M%C3%B8bler/Sittem%C3%B8bler/NEPD-1241-395_H--G-SoFi-Mesh-7500_1_1.pdf</t>
  </si>
  <si>
    <t>HÅG SoFi Mesh 7500</t>
  </si>
  <si>
    <t>https://www.epd-norge.no/getfile.php/1314174-1594121225/EPDer/M%C3%B8bler/Sittem%C3%B8bler/NEPD-2290-1043_HAG-Capisco-8106.pdf</t>
  </si>
  <si>
    <t>HÅG Capisco 8106</t>
  </si>
  <si>
    <t>https://www.epd-norge.no/getfile.php/137206-1489560963/EPDer/M%C3%B8bler/Sittem%C3%B8bler/NEPD-1285-413_clint-adjustebal---low-backrest-and-armrest.pdf</t>
  </si>
  <si>
    <t>Clint Adjustable - low backrest and armrest</t>
  </si>
  <si>
    <t>Fora Form AS</t>
  </si>
  <si>
    <t>https://www.epd-norge.no/getfile.php/137202-1489560525/EPDer/M%C3%B8bler/Sittem%C3%B8bler/NEPD-1284-413_Clint-adjustebal---low-backrest.pdf</t>
  </si>
  <si>
    <t>Clint Adjustable - low backrest</t>
  </si>
  <si>
    <t>https://www.epd-norge.no/getfile.php/1320617-1631868128/EPDer/M%C3%B8bler/Sittem%C3%B8bler/NEPD-3115-1775_Clint-adjustable--low-back--and-wheels-.pdf</t>
  </si>
  <si>
    <t>Clint adjustable, low back, and wheels</t>
  </si>
  <si>
    <t>https://www.epd-norge.no/getfile.php/1320623-1631868296/EPDer/M%C3%B8bler/Sittem%C3%B8bler/NEPD-3116-1774_Clint---conference---high-backrest-.pdf</t>
  </si>
  <si>
    <t>Clint - conference - high backrest</t>
  </si>
  <si>
    <t>https://www.epd-norge.no/getfile.php/1320629-1631868437/EPDer/M%C3%B8bler/Sittem%C3%B8bler/NEPD-3117-1773_Clint-stackable---sled-base---high-backrest-.pdf</t>
  </si>
  <si>
    <t>Clint stackable - sled base / high backrest</t>
  </si>
  <si>
    <t>https://www.epd-norge.no/getfile.php/1310642-1559812135/EPDer/M%C3%B8bler/Sittem%C3%B8bler/NEPD-1803-759_Lake-01-Chair.pdf</t>
  </si>
  <si>
    <t>Lake 01 Stackable chair - Upholstered</t>
  </si>
  <si>
    <t>Helland Möbler As</t>
  </si>
  <si>
    <t>https://www.epd-norge.no/getfile.php/137198-1489560162/EPDer/M%C3%B8bler/Sittem%C3%B8bler/NEPD-1283-413_con-II-high-backrest--armrest.pdf</t>
  </si>
  <si>
    <t>Con II - high backrest , armrest</t>
  </si>
  <si>
    <t>https://www.epd-norge.no/getfile.php/137194-1489559888/EPDer/M%C3%B8bler/Sittem%C3%B8bler/NEPD-1282-413_con-II-high-backrest.pdf</t>
  </si>
  <si>
    <t>Con II - high backrest</t>
  </si>
  <si>
    <t>https://www.epd-norge.no/getfile.php/1319974-1629973177/EPDer/M%C3%B8bler/Sittem%C3%B8bler/NEPD-3046-1719_Con-IV-high-back-upholstered.pdf</t>
  </si>
  <si>
    <t>Con IV high back upholstered</t>
  </si>
  <si>
    <t>https://www.epd-norge.no/getfile.php/1319980-1629973389/EPDer/M%C3%B8bler/Sittem%C3%B8bler/NEPD-3047-1718_Con-III-high-back-oak-and-armrests.pdf</t>
  </si>
  <si>
    <t>Con III high back oak and armrests</t>
  </si>
  <si>
    <t>https://www.epd-norge.no/getfile.php/1319971-1629972994/EPDer/M%C3%B8bler/Sittem%C3%B8bler/NEPD-3045-1720_Con-III-low-back-oak.pdf</t>
  </si>
  <si>
    <t>Con III low back oak</t>
  </si>
  <si>
    <t>https://www.epd-norge.no/getfile.php/1320485-1631529850/EPDer/M%C3%B8bler/Sittem%C3%B8bler/NEPD-3090-1753_Popcorn-chair-with-seat-and-back-cushion.pdf</t>
  </si>
  <si>
    <t>Popcorn chair with seat and back cushion</t>
  </si>
  <si>
    <t>https://www.epd-norge.no/getfile.php/1320473-1631528953/EPDer/M%C3%B8bler/Sittem%C3%B8bler/NEPD-3088-1751_Popcorn-chair-fully-upolsthered.pdf</t>
  </si>
  <si>
    <t>Popcorn chair fully upolsthered</t>
  </si>
  <si>
    <t>https://www.epd-norge.no/getfile.php/1320479-1631529251/EPDer/M%C3%B8bler/Sittem%C3%B8bler/NEPD-3089-1752_Popcorn-chair.pdf</t>
  </si>
  <si>
    <t>Popcorn chair</t>
  </si>
  <si>
    <t>https://www.epd-norge.no/getfile.php/1310606-1559805310/EPDer/M%C3%B8bler/Sittem%C3%B8bler/NEPD-1797-760_Modus-Stacking-Chair.pdf</t>
  </si>
  <si>
    <t>Modus Stacking chair</t>
  </si>
  <si>
    <t>https://www.epd-norge.no/getfile.php/1310660-1559812862/EPDer/M%C3%B8bler/Sittem%C3%B8bler/NEPD-1806-759_Duun-Stacking-Chair.pdf</t>
  </si>
  <si>
    <t>Duun Stacking chair</t>
  </si>
  <si>
    <t>https://www.epd-norge.no/getfile.php/138120-1508835195/EPDer/M%C3%B8bler/Sittem%C3%B8bler/NEPD-1412-464_Pan-Chair-with-armrest.pdf</t>
  </si>
  <si>
    <t>Pan Chair with armrest</t>
  </si>
  <si>
    <t>Enkla stolar</t>
  </si>
  <si>
    <t>https://www.epd-norge.no/getfile.php/1319270-1624618427/EPDer/M%C3%B8bler/Sittem%C3%B8bler/NEPD-2924-1615_City-II-plastic-with-sled-base-and-armrests.pdf</t>
  </si>
  <si>
    <t>City II plastic with sled base and armrests</t>
  </si>
  <si>
    <t>Fora Form</t>
  </si>
  <si>
    <t>https://www.epd-norge.no/getfile.php/1319228-1624614554/EPDer/M%C3%B8bler/Sittem%C3%B8bler/NEPD-2917-1623_City-I-plastic-four-legs.pdf</t>
  </si>
  <si>
    <t>City I plastic four legs</t>
  </si>
  <si>
    <t>https://www.epd-norge.no/getfile.php/1311260-1570185143/EPDer/M%C3%B8bler/Sittem%C3%B8bler/NEPD-1885-804_S-1500.pdf</t>
  </si>
  <si>
    <t>S-1500</t>
  </si>
  <si>
    <t>Nordic Comfort Products</t>
  </si>
  <si>
    <t>https://www.epd-norge.no/getfile.php/137652-1505893957/EPDer/M%C3%B8bler/Sittem%C3%B8bler/NEPD-1394-460_PUBLIC-M-seating-chair.pdf</t>
  </si>
  <si>
    <t>Public M seating chair</t>
  </si>
  <si>
    <t>https://www.epd-norge.no/getfile.php/137354-1494912510/EPDer/M%C3%B8bler/Sittem%C3%B8bler/NEPD-1321-426_Rio-chair.pdf</t>
  </si>
  <si>
    <t>Rio Chair</t>
  </si>
  <si>
    <t>https://www.epd-norge.no/getfile.php/136787-1478792669/EPDer/M%C3%B8bler/Sittem%C3%B8bler/NEPD-1196-359_NCP-PUBLIC.pdf</t>
  </si>
  <si>
    <t>Public seating chair</t>
  </si>
  <si>
    <t>https://www.epd-norge.no/getfile.php/137357-1494912628/EPDer/M%C3%B8bler/Sittem%C3%B8bler/NEPD-1322-426_Rio-Z-chair.pdf</t>
  </si>
  <si>
    <t>Rio Z chair</t>
  </si>
  <si>
    <t>https://www.epd-norge.no/getfile.php/137645-1505893500/EPDer/M%C3%B8bler/Sittem%C3%B8bler/NEPD-1393-460_R-48-seating-chair.pdf</t>
  </si>
  <si>
    <t>R-48 Seating chair</t>
  </si>
  <si>
    <t>https://www.epd-norge.no/getfile.php/137822-1506346149/EPDer/M%C3%B8bler/Sittem%C3%B8bler/NEPD-1244-397_RBM-Noor-6050---RBM-606065-607075-608085-609095_1_1_1.pdf</t>
  </si>
  <si>
    <t>RBM Noor 6050/55</t>
  </si>
  <si>
    <t>https://www.epd-norge.no/getfile.php/1310474-1558346358/EPDer/M%C3%B8bler/Sittem%C3%B8bler/NEPD-1776-750_PUBLIC-seating-chair-with-4-legs.pdf</t>
  </si>
  <si>
    <t>Public seating chair with 4 legs</t>
  </si>
  <si>
    <t>https://www.epd-norge.no/getfile.php/1320327-1630925224/EPDer/M%C3%B8bler/Sittem%C3%B8bler/NEPD-3070-1736_Pond-with-sled-base-and-armrests.pdf</t>
  </si>
  <si>
    <t>Pond with sled base and armrests</t>
  </si>
  <si>
    <t>https://www.epd-norge.no/getfile.php/1320321-1630924983/EPDer/M%C3%B8bler/Sittem%C3%B8bler/NEPD-3069-1732_Pond-with-four-legs.pdf</t>
  </si>
  <si>
    <t>Pond with four legs</t>
  </si>
  <si>
    <t>https://www.epd-norge.no/getfile.php/1320333-1630925397/EPDer/M%C3%B8bler/Sittem%C3%B8bler/NEPD-3071-1735_Pond-with-laminated-wood-base.pdf</t>
  </si>
  <si>
    <t>Pond with laminated wood base</t>
  </si>
  <si>
    <t>https://www.epd-norge.no/getfile.php/137663-1505894818/EPDer/M%C3%B8bler/Sittem%C3%B8bler/NEPD-1397-460_RIO-junior-high-seating-chair.pdf</t>
  </si>
  <si>
    <t>Rio Junior high seating chair</t>
  </si>
  <si>
    <t>https://www.epd-norge.no/getfile.php/137392-1496162690/EPDer/M%C3%B8bler/Sittem%C3%B8bler/NEPD-1330-429_city-orginal_1.pdf</t>
  </si>
  <si>
    <t>City original</t>
  </si>
  <si>
    <t>https://www.epd-norge.no/getfile.php/137659-1505894377/EPDer/M%C3%B8bler/Sittem%C3%B8bler/NEPD-1396-460_FAVN-M-seating-chair.pdf</t>
  </si>
  <si>
    <t>Favn M seating chair</t>
  </si>
  <si>
    <t>https://www.epd-norge.no/getfile.php/137656-1505894266/EPDer/M%C3%B8bler/Sittem%C3%B8bler/NEPD-1395-460_FAVN-seating-chair.pdf</t>
  </si>
  <si>
    <t>Favn seating chair</t>
  </si>
  <si>
    <t>https://www.epd-norge.no/getfile.php/139257-1534224346/EPDer/M%C3%B8bler/Sittem%C3%B8bler/NEPD-1617-611_Silent-folding-chair.pdf</t>
  </si>
  <si>
    <t>Silent folding chair</t>
  </si>
  <si>
    <t>https://www.epd-norge.no/getfile.php/1310624-1559805863/EPDer/M%C3%B8bler/Sittem%C3%B8bler/NEPD-1800-760_Svea-Stacking-Chair.pdf</t>
  </si>
  <si>
    <t>Svea Stacking armchair</t>
  </si>
  <si>
    <t>Helland Møbler AS</t>
  </si>
  <si>
    <t>https://www.epd-norge.no/getfile.php/137350-1494912265/EPDer/M%C3%B8bler/Sittem%C3%B8bler/NEPD-1320-426_Coda-Office-chair.pdf</t>
  </si>
  <si>
    <t>Coda Office Chair</t>
  </si>
  <si>
    <t>Nordic Comfort Products AS</t>
  </si>
  <si>
    <t>https://www.epd-norge.no/getfile.php/137361-1494912810/EPDer/M%C3%B8bler/Sittem%C3%B8bler/NEPD-1323-426_Samba-chair.pdf</t>
  </si>
  <si>
    <t>Samba Chair</t>
  </si>
  <si>
    <t>https://www.epd-norge.no/getfile.php/138171-1510143770/EPDer/M%C3%B8bler/Sittem%C3%B8bler/NEPD-1445-480_H--G-Conventio-Wing-9812_1_1.pdf</t>
  </si>
  <si>
    <t>HÅG Conventio Wing 9812</t>
  </si>
  <si>
    <t>Barnstol</t>
  </si>
  <si>
    <t>https://www.epd-norge.no/getfile.php/1310480-1558440839/EPDer/M%C3%B8bler/Sittem%C3%B8bler/NEPD-1777-749_Nexus-3-seater.pdf</t>
  </si>
  <si>
    <t>Nexus 1 seater</t>
  </si>
  <si>
    <t>VAD AS</t>
  </si>
  <si>
    <t>https://www.epd-norge.no/getfile.php/138417-1516873636/EPDer/M%C3%B8bler/Sittem%C3%B8bler/NEPD-1485-502_Duun-Highback-Chair-Bariatri.pdf</t>
  </si>
  <si>
    <t>Duun Highback Chair, Bariatri</t>
  </si>
  <si>
    <t>https://www.epd-norge.no/getfile.php/138413-1516872841/EPDer/M%C3%B8bler/Sittem%C3%B8bler/NEPD-1484-502_Duun-Highback-Chair.pdf</t>
  </si>
  <si>
    <t>Duun Highback Chair</t>
  </si>
  <si>
    <t>https://www.epd-norge.no/getfile.php/1310654-1559812704/EPDer/M%C3%B8bler/Sittem%C3%B8bler/NEPD-1805-759_Duun-3-seater-Sofa.pdf</t>
  </si>
  <si>
    <t>Duun 1-seater chair with Medley</t>
  </si>
  <si>
    <t>https://www.epd-norge.no/getfile.php/138129-1508835823/EPDer/M%C3%B8bler/Sittem%C3%B8bler/NEPD-1414-464_Pan-3-seater.pdf</t>
  </si>
  <si>
    <t>Pan 1-seater</t>
  </si>
  <si>
    <t>https://www.epd-norge.no/getfile.php/138124-1508835627/EPDer/M%C3%B8bler/Sittem%C3%B8bler/NEPD-1413-464_Pan-Highback-Chair.pdf</t>
  </si>
  <si>
    <t>Pan Highback Chair</t>
  </si>
  <si>
    <t>https://www.epd-norge.no/getfile.php/1310612-1559805468/EPDer/M%C3%B8bler/Sittem%C3%B8bler/NEPD-1798-760_Nordia-Sitting-Group.pdf</t>
  </si>
  <si>
    <t>Nordia 1-seater with low back</t>
  </si>
  <si>
    <t>https://www.epd-norge.no/getfile.php/1310618-1559805703/EPDer/M%C3%B8bler/Sittem%C3%B8bler/NEPD-1799-760_Nordia-HBC.pdf</t>
  </si>
  <si>
    <t>Nordia High-back chair with footrest</t>
  </si>
  <si>
    <t>https://www.epd-norge.no/getfile.php/1310576-1559717702/EPDer/M%C3%B8bler/Sittem%C3%B8bler/NEPD-1807-764_Salina-3-seater.pdf</t>
  </si>
  <si>
    <t>Salina 1 seater</t>
  </si>
  <si>
    <t>https://www.epd-norge.no/getfile.php/1319258-1624615996/EPDer/M%C3%B8bler/Sittem%C3%B8bler/NEPD-2922-1609_Tind-500-High.pdf</t>
  </si>
  <si>
    <t>Tind 500 High</t>
  </si>
  <si>
    <t>https://www.epd-norge.no/getfile.php/1319276-1624618700/EPDer/M%C3%B8bler/Sittem%C3%B8bler/NEPD-2925-1620_Tind-500-Low.pdf</t>
  </si>
  <si>
    <t>Tind 500 Low</t>
  </si>
  <si>
    <t>https://www.epd-norge.no/getfile.php/1310486-1558513665/EPDer/M%C3%B8bler/Sittem%C3%B8bler/NEPD-1778-751_Pivot-Cave-3-seater.pdf</t>
  </si>
  <si>
    <t>Pivot Cave 1 seater</t>
  </si>
  <si>
    <t>https://www.epd-norge.no/getfile.php/1311342-1571062145/EPDer/M%C3%B8bler/Sittem%C3%B8bler/NEPD-1901-810_kove.pdf</t>
  </si>
  <si>
    <t>Kove chair high back</t>
  </si>
  <si>
    <t>https://www.epd-norge.no/getfile.php/139227-1533636147/EPDer/M%C3%B8bler/Sittem%C3%B8bler/NEPD-1603-628_PIVOT-3-seater_1.pdf</t>
  </si>
  <si>
    <t>PIVOT Chair without armrest</t>
  </si>
  <si>
    <t>https://www.epd-norge.no/getfile.php/1320530-1631639120/EPDer/M%C3%B8bler/Sittem%C3%B8bler/NEPD-3105-1761_Otis-Chair.pdf</t>
  </si>
  <si>
    <t>Otis Chair</t>
  </si>
  <si>
    <t>https://www.epd-norge.no/getfile.php/1310648-1559812431/EPDer/M%C3%B8bler/Sittem%C3%B8bler/NEPD-1804-759_Duun-Chair.pdf</t>
  </si>
  <si>
    <t>Duun Chair</t>
  </si>
  <si>
    <t>https://www.epd-norge.no/getfile.php/1310630-1559811647/EPDer/M%C3%B8bler/Sittem%C3%B8bler/NEPD-1801-760_Tiara-Chair.pdf</t>
  </si>
  <si>
    <t>Tiara Chair</t>
  </si>
  <si>
    <t>2-sits soffa</t>
  </si>
  <si>
    <t>Nexus 3 seater</t>
  </si>
  <si>
    <t>Duun 3-seater sofa.</t>
  </si>
  <si>
    <t>Pan 3-seater</t>
  </si>
  <si>
    <t>Nordia 3-seater</t>
  </si>
  <si>
    <t>Salina 3-seater</t>
  </si>
  <si>
    <t>https://www.epd-norge.no/getfile.php/1310925-1565086083/EPDer/M%C3%B8bler/Sittem%C3%B8bler/NEPD-1832-784_Lean-3-seater-with-back-and-armrest.pdf</t>
  </si>
  <si>
    <t>Lean 3-seater with back and armrest</t>
  </si>
  <si>
    <t>https://www.epd-norge.no/getfile.php/1319252-1624615807/EPDer/M%C3%B8bler/Sittem%C3%B8bler/NEPD-2921-1613_Tind-1000-Low.pdf</t>
  </si>
  <si>
    <t>Tind 1000 Low</t>
  </si>
  <si>
    <t>https://www.epd-norge.no/getfile.php/1319288-1624619246/EPDer/M%C3%B8bler/Sittem%C3%B8bler/NEPD-2927-1618_Tind-1000-High.pdf</t>
  </si>
  <si>
    <t>Tind 1000 High</t>
  </si>
  <si>
    <t>Pivot Cave 3-seater without armrest</t>
  </si>
  <si>
    <t>Pivot 3-seater without armrest</t>
  </si>
  <si>
    <t>Kove - 3-seats high back</t>
  </si>
  <si>
    <t>10 (2)</t>
  </si>
  <si>
    <t>https://www.epd-norge.no/getfile.php/1319264-1624616177/EPDer/M%C3%B8bler/Sittem%C3%B8bler/NEPD-2923-1614_Senso-3-seat-high-backrest.pdf</t>
  </si>
  <si>
    <t>Senso 3 seat high backrest</t>
  </si>
  <si>
    <t>https://www.epd-norge.no/getfile.php/1319294-1624619653/EPDer/M%C3%B8bler/Sittem%C3%B8bler/NEPD-2928-1617_Senso-3-seat-low-backrest.pdf</t>
  </si>
  <si>
    <t>Senso 3 seat low backrest</t>
  </si>
  <si>
    <t>https://www.epd-norge.no/getfile.php/1319222-1624614035/EPDer/M%C3%B8bler/Sittem%C3%B8bler/NEPD-2916-1624_Tind-1500-High.pdf</t>
  </si>
  <si>
    <t>Tind 1500 High</t>
  </si>
  <si>
    <t>https://www.epd-norge.no/getfile.php/1319240-1624615276/EPDer/M%C3%B8bler/Sittem%C3%B8bler/NEPD-2919-1610_Tind-1500-Low.pdf</t>
  </si>
  <si>
    <t>Tind 1500 Low</t>
  </si>
  <si>
    <t>https://www.epd-norge.no/getfile.php/1317781-1615557980/EPDer/M%C3%B8bler/Sittem%C3%B8bler/NEPD-2719-1419_Molto-Flex-3s-Hoy---MF32-222-2.pdf</t>
  </si>
  <si>
    <t>Molto Flex 3s. Høy - MF32-222-2</t>
  </si>
  <si>
    <t>Hjelle AS</t>
  </si>
  <si>
    <t>https://www.epd-norge.no/getfile.php/1320524-1631638666/EPDer/M%C3%B8bler/Sittem%C3%B8bler/NEPD-3104-1762_Otis-Sofa.pdf</t>
  </si>
  <si>
    <t>Otis Sofa</t>
  </si>
  <si>
    <t>3-sits soffa</t>
  </si>
  <si>
    <t>https://www.epd-norge.no/getfile.php/1320500-1631617474/EPDer/M%C3%B8bler/Bord/NEPD-3092-1754_Grande-bord-med-stalunderstell.pdf</t>
  </si>
  <si>
    <t>Grande bord med stålunderstell</t>
  </si>
  <si>
    <t>Grande Fabrikker AS</t>
  </si>
  <si>
    <t>https://www.epd-norge.no/getfile.php/1317661-1615838452/EPDer/M%C3%B8bler/Bord/NEPD-2714-1411_Factor-Lite-meeting-table--1800x900--w-linoleum.pdf</t>
  </si>
  <si>
    <t>Factor Lite meeting table (1800x900) w/linoleum</t>
  </si>
  <si>
    <t>JSC Svenheim</t>
  </si>
  <si>
    <t>https://www.epd-norge.no/getfile.php/138918-1525675270/EPDer/M%C3%B8bler/Bord/NEPD-1552-593_Factor-Lite-1800-900-w--linoleum.pdf</t>
  </si>
  <si>
    <t>Factor Lite meeting table (1800x900) w/ linoleum</t>
  </si>
  <si>
    <t>https://www.epd-norge.no/getfile.php/137649-1505893855/EPDer/M%C3%B8bler/Bord/NEPD-1392-460_R-80-table.pdf</t>
  </si>
  <si>
    <t>R-80 Table</t>
  </si>
  <si>
    <t>https://www.epd-norge.no/getfile.php/1317679-1615371448/EPDer/M%C3%B8bler/Bord/NEPD-2717-1413_Foldable-table-1800x800-beech-MFC.pdf</t>
  </si>
  <si>
    <t>Foldable table 1800x800 beech MFC</t>
  </si>
  <si>
    <t>https://www.epd-norge.no/getfile.php/139049-1529589134/EPDer/M%C3%B8bler/Bord/NEPD-1573-603_Foldable-table-1800-800.pdf</t>
  </si>
  <si>
    <t>Foldable table 1800x800 (beech laminate)</t>
  </si>
  <si>
    <t>Svenheim Møbelindustri AS</t>
  </si>
  <si>
    <t>https://www.epd-norge.no/getfile.php/137168-1489085397/EPDer/M%C3%B8bler/Bord/NEPD-1279-414_Clip-table800x800.pdf</t>
  </si>
  <si>
    <t>Clip table 800 x 800</t>
  </si>
  <si>
    <t>https://www.epd-norge.no/getfile.php/137156-1489084191/EPDer/M%C3%B8bler/Bord/NEPD-1276-414_Clip-table-1200x800.pdf</t>
  </si>
  <si>
    <t>Clip table 1200 x 800</t>
  </si>
  <si>
    <t>https://www.epd-norge.no/getfile.php/137160-1489084528/EPDer/M%C3%B8bler/Bord/NEPD-1277-414_Clip-table-1800x800.pdf</t>
  </si>
  <si>
    <t>Clip table 1800 x 800</t>
  </si>
  <si>
    <t>https://www.epd-norge.no/getfile.php/137164-1489084934/EPDer/M%C3%B8bler/Bord/NEPD-1278-414_Clip-table-1200x450.pdf</t>
  </si>
  <si>
    <t>Clip table 1200 x 450</t>
  </si>
  <si>
    <t>Enkla bord (mindre bord)</t>
  </si>
  <si>
    <t>https://www.epd-norge.no/getfile.php/1317655-1615370225/EPDer/M%C3%B8bler/Bord/NEPD-2713-1415_Optima-conference-table-4000-1200-HPL-grey--fixed-height-legs--T-foot.pdf</t>
  </si>
  <si>
    <t>Optima conference table 4000*1200 HPL grey, fixed height legs, T-foot</t>
  </si>
  <si>
    <t>https://www.epd-norge.no/getfile.php/1317009-1612186687/EPDer/M%C3%B8bler/Bord/NEPD-2649-1356_Optima-conference-table-4000-1200-HPL-grey.pdf</t>
  </si>
  <si>
    <t>Optima conference table 4000*1200 HPL grey</t>
  </si>
  <si>
    <t>https://www.epd-norge.no/getfile.php/1317003-1612186530/EPDer/M%C3%B8bler/Bord/NEPD-2648-1355_Optima-conference-table-6000x1200-grey-HPL.pdf</t>
  </si>
  <si>
    <t>Optima conference table 6000x1200 grey HPL</t>
  </si>
  <si>
    <t>https://www.epd-norge.no/getfile.php/1316991-1612186127/EPDer/M%C3%B8bler/Bord/NEPD-2646-1353_Optima-conference-table-2000-1200-white-HPL.pdf</t>
  </si>
  <si>
    <t>Optima conference table 2000*1200 white HPL</t>
  </si>
  <si>
    <t>https://www.epd-norge.no/getfile.php/1316985-1612185820/EPDer/M%C3%B8bler/Bord/NEPD-2645-1352_Optima-conference-table-4000-1200-.pdf</t>
  </si>
  <si>
    <t>Optima conference table 4000*1200</t>
  </si>
  <si>
    <t>https://www.epd-norge.no/getfile.php/137387-1601907046/EPDer/M%C3%B8bler/Bord/NEPD-1329-429_kvart-tables.pdf</t>
  </si>
  <si>
    <t>Kvart table 3000x1200 h740</t>
  </si>
  <si>
    <t>https://www.epd-norge.no/getfile.php/138922-1525675818/EPDer/M%C3%B8bler/Bord/NEPD-1553-593_Factor-Lite---800-Oak.pdf</t>
  </si>
  <si>
    <t>Factor Lite meeting table (Ø800) Oak</t>
  </si>
  <si>
    <t>https://www.epd-norge.no/getfile.php/1317673-1615838589/EPDer/M%C3%B8bler/Bord/NEPD-2716-1412_Factor-Lite-meeting-table-o800mm-oak-veneer.pdf</t>
  </si>
  <si>
    <t>Factor Lite meeting table ø800mm oak veneer</t>
  </si>
  <si>
    <t>https://www.epd-norge.no/getfile.php/1320539-1631708234/EPDer/M%C3%B8bler/Bord/NEPD-3106-1764_Isabell-bord-O-70cm.pdf</t>
  </si>
  <si>
    <t>Isabell bord Ø-70cm</t>
  </si>
  <si>
    <t>https://www.epd-norge.no/getfile.php/1310594-1559804850/EPDer/M%C3%B8bler/Bord/NEPD-1795-761_Pan-Table-O70.pdf</t>
  </si>
  <si>
    <t>Pan Table Ø70</t>
  </si>
  <si>
    <t>Hellands Möbler AS</t>
  </si>
  <si>
    <t>https://www.epd-norge.no/getfile.php/137140-1489082532/EPDer/M%C3%B8bler/Bord/NEPD-1272-412_cup-table.pdf</t>
  </si>
  <si>
    <t>Cup table</t>
  </si>
  <si>
    <t>https://www.epd-norge.no/getfile.php/138976-1527857688/EPDer/M%C3%B8bler/Bord/NEPD-1560-594_Camp-table.pdf</t>
  </si>
  <si>
    <t>Camp table 750x750 squirkle h400</t>
  </si>
  <si>
    <t>https://www.epd-norge.no/getfile.php/135239-1465940229/EPDer/M%C3%B8bler/Bord/NEPD-441-314-EN_Logic-Edge-table-160x80-w-manually-adjustable-t-legs.pdf</t>
  </si>
  <si>
    <t>Logic Edge table 160 x 80 cm with manually adjustable t-legs</t>
  </si>
  <si>
    <t>Aarsland Møbelfabrikk AS</t>
  </si>
  <si>
    <t>https://www.epd-norge.no/getfile.php/136756-1477337247/EPDer/M%C3%B8bler/Bord/NEPD-1193-363_Logic-table-160-x-80-cm-with-electrically-driven-adjustable-legs.pdf</t>
  </si>
  <si>
    <t>Logic table 160 x 80 cm with electrically driven adjustable legs</t>
  </si>
  <si>
    <t>https://www.epd-norge.no/getfile.php/136765-1477377720/EPDer/M%C3%B8bler/Bord/NEPD-1194-361_Logic-table-200-x-120-cm-with-electrically-driven-adjustable-legs.pdf</t>
  </si>
  <si>
    <t>Logic table 200 x 120 cm with electrically driven adjustable legs</t>
  </si>
  <si>
    <t>Höj- och sänkbart bord</t>
  </si>
  <si>
    <t>Konferensbord (större bord)</t>
  </si>
  <si>
    <t>https://www.epd-norge.no/getfile.php/1320132-1629989758/EPDer/M%C3%B8bler/Bord/NEPD-3041-1691_April-standard-table--C.pdf</t>
  </si>
  <si>
    <t>April standard table, C</t>
  </si>
  <si>
    <t>Vestre AS</t>
  </si>
  <si>
    <t>https://www.epd-norge.no/getfile.php/1320075-1629987055/EPDer/M%C3%B8bler/Bord/NEPD-3031-1701_Folk-table--anchoring-with-base-plate.pdf</t>
  </si>
  <si>
    <t>Folk table, anchoring with base plate</t>
  </si>
  <si>
    <t>https://www.epd-norge.no/getfile.php/1320039-1629980895/EPDer/M%C3%B8bler/Bord/NEPD-3025-1707_Vroom-table-.pdf</t>
  </si>
  <si>
    <t>Vroom table</t>
  </si>
  <si>
    <t>https://www.epd-norge.no/getfile.php/1320081-1629987261/EPDer/M%C3%B8bler/Bord/NEPD-3032-1700_April-Go-folding-table-wood.pdf</t>
  </si>
  <si>
    <t>April Go folding table wood</t>
  </si>
  <si>
    <t>https://www.epd-norge.no/getfile.php/1319997-1629976585/EPDer/M%C3%B8bler/Sittem%C3%B8bler/NEPD-3019-1713_Vroom-bench-straight-end.pdf</t>
  </si>
  <si>
    <t>Vroom bench straight end</t>
  </si>
  <si>
    <t>https://www.epd-norge.no/getfile.php/1320150-1629990328/EPDer/M%C3%B8bler/Sittem%C3%B8bler/NEPD-3044-1688_April-seat--C-.pdf</t>
  </si>
  <si>
    <t>April seat, C</t>
  </si>
  <si>
    <t>https://www.epd-norge.no/getfile.php/1320009-1629977055/EPDer/M%C3%B8bler/Sittem%C3%B8bler/NEPD-3021-1711_Bloc-seat-with-armrest.pdf</t>
  </si>
  <si>
    <t>Bloc seat with armrest</t>
  </si>
  <si>
    <t>https://www.epd-norge.no/getfile.php/1320144-1629990163/EPDer/M%C3%B8bler/Sittem%C3%B8bler/NEPD-3043-1689_April-bench--C.pdf</t>
  </si>
  <si>
    <t>April bench, C</t>
  </si>
  <si>
    <t>https://www.epd-norge.no/getfile.php/1320051-1629985724/EPDer/M%C3%B8bler/Sittem%C3%B8bler/NEPD-3027-1705_Porto-bench-E--Free-standing.pdf</t>
  </si>
  <si>
    <t>Porto bench E, Free-standing</t>
  </si>
  <si>
    <t>https://www.epd-norge.no/getfile.php/1320090-1629987724/EPDer/M%C3%B8bler/Sittem%C3%B8bler/NEPD-3034-1698_Folk-seat--anchoring-with-base-plate.pdf</t>
  </si>
  <si>
    <t>Folk seat, anchoring with base plate</t>
  </si>
  <si>
    <t>https://www.epd-norge.no/getfile.php/1319991-1629976343/EPDer/M%C3%B8bler/Sittem%C3%B8bler/NEPD-3018-1714_April-Go-bench-.pdf</t>
  </si>
  <si>
    <t>April Go bench</t>
  </si>
  <si>
    <t>Bänk</t>
  </si>
  <si>
    <t>https://www.epd-norge.no/getfile.php/1320057-1629986370/EPDer/M%C3%B8bler/Sittem%C3%B8bler/NEPD-3028-1704_April-Go-chair-wood.pdf</t>
  </si>
  <si>
    <t>April Go chair wood</t>
  </si>
  <si>
    <t>https://www.epd-norge.no/getfile.php/1320126-1629989539/EPDer/M%C3%B8bler/Bord/NEPD-3040-1692_Berg-benchtable.pdf</t>
  </si>
  <si>
    <t>Berg benchtable</t>
  </si>
  <si>
    <t>https://www.epd-norge.no/getfile.php/138451-1517566861/EPDer/M%C3%B8bler/Platem%C3%B8bler/NEPD-1492-505_IRIS-h--yskap-2A4-d--rer-nederst--3A4-glass-d--rer---verst.pdf</t>
  </si>
  <si>
    <t>IRIS school furniture 5A4 - w/ shelves, glass doors, HP laminate</t>
  </si>
  <si>
    <t>https://www.epd-norge.no/getfile.php/138053-1507267931/EPDer/M%C3%B8bler/Platem%C3%B8bler/NEPD-1415-475-Flexi-cabinet-F531.pdf</t>
  </si>
  <si>
    <t>Flexi cabinet F531</t>
  </si>
  <si>
    <t>https://www.epd-norge.no/getfile.php/1320494-1631617226/EPDer/M%C3%B8bler/Skap/NEPD-3091-1755_Systemskap-.pdf</t>
  </si>
  <si>
    <t>Systemskap</t>
  </si>
  <si>
    <t>https://www.epd-norge.no/getfile.php/138049-1507267813/EPDer/M%C3%B8bler/Platem%C3%B8bler/NEPD-1416-474-Flexi-tower-cabinet-F390.pdf</t>
  </si>
  <si>
    <t>Flexi tower cabinet F390</t>
  </si>
  <si>
    <t>https://www.epd-norge.no/getfile.php/138044-1507267471/EPDer/M%C3%B8bler/Platem%C3%B8bler/NEPD-1417-473-FlexiCabinet-F331.pdf</t>
  </si>
  <si>
    <t>Flexi cabinet F331</t>
  </si>
  <si>
    <t>https://www.epd-norge.no/getfile.php/1319300-1624619886/EPDer/M%C3%B8bler/Skap/NEPD-2929-1616_Note-shelf-1600.pdf</t>
  </si>
  <si>
    <t>Note shelf 1600</t>
  </si>
  <si>
    <t>https://www.epd-norge.no/getfile.php/1319234-1624614818/EPDer/M%C3%B8bler/Skap/NEPD-2918-1622_Note-shelf-2400.pdf</t>
  </si>
  <si>
    <t>Note shelf 2400</t>
  </si>
  <si>
    <t>https://www.epd-norge.no/getfile.php/138447-1517566444/EPDer/M%C3%B8bler/Platem%C3%B8bler/NEPD-1491-505_IRIS---pen-reol-3A4--9-rom.pdf</t>
  </si>
  <si>
    <t>IRIS school furniture 3A4 - w/ shelves, HP laminate</t>
  </si>
  <si>
    <t>Databasen kan användas…</t>
  </si>
  <si>
    <r>
      <t xml:space="preserve">Databasen kan </t>
    </r>
    <r>
      <rPr>
        <b/>
        <u/>
        <sz val="11"/>
        <color theme="1"/>
        <rFont val="Calibri"/>
        <family val="2"/>
        <scheme val="minor"/>
      </rPr>
      <t>inte</t>
    </r>
    <r>
      <rPr>
        <b/>
        <sz val="11"/>
        <color theme="1"/>
        <rFont val="Calibri"/>
        <family val="2"/>
        <scheme val="minor"/>
      </rPr>
      <t xml:space="preserve"> användas…</t>
    </r>
  </si>
  <si>
    <t>- För att göra klimatuppskattningar på större möbelflöden/-bestånd som består av många olika typer av möbler och/eller där man inte vet möblernas klimatpåverkan.</t>
  </si>
  <si>
    <t>- För att uppskatta vilka klimatbesparingar man kan göra genom att förlänga användingen av befintligt möbelbestånd i förhållande till att köpa nytt.</t>
  </si>
  <si>
    <t>- För att säga vilken möbel/möbeltyp som har lägst klimatpåverkan ur ett livscykelperspektiv, eftersom faktorer såsom livslängd och återvinnings-/reparerbarhet inte reflekteras i klimattalen.</t>
  </si>
  <si>
    <t>Klimattal i det här sammanhanget betyder en uppskattning/kvalificerad gissning av en möbels klimatpåverkan (i kg CO2e) från tillverkning.</t>
  </si>
  <si>
    <t>- Vissa möbelkategorier är inte representerade alls i den här versionen av databasen (t.ex. golv- och bordsskärmar).</t>
  </si>
  <si>
    <t xml:space="preserve">- Vissa möbler bygger på endast ett eller ett fåtal EPDer, vilket gör det svårt att sätta något generellt klimattal för den typen av möbel. </t>
  </si>
  <si>
    <t>Osäkerheter och brister:</t>
  </si>
  <si>
    <t>Vad kan de stora intervallen bero på?</t>
  </si>
  <si>
    <t xml:space="preserve">Vid närmare granskning av de EPDerna, speciellt inom de kategorier där intervallen var stora, sågs några potentiella förklaringar till vad som påverkar möblernas klimatpåverkan. Följande aspekter tycks vara betydelefulla för resultatet: </t>
  </si>
  <si>
    <t>Metod</t>
  </si>
  <si>
    <t>Instruktioner för använding och förståelse av databasen</t>
  </si>
  <si>
    <t xml:space="preserve">Analys </t>
  </si>
  <si>
    <t>- Materialkompositionen. Metall har stor klimatpåverkan, jämfört med exempelvis trä. En möbel med en trä-bas har därför generellt sett lägre klimatpåverkan än en möbel med metall-bas.</t>
  </si>
  <si>
    <t xml:space="preserve">- Andelen återvunnet material. Vissa möbler har en hög andel återvunnet material, medan andra är tillverkade av enbart nyråvara. Stål är det vanligast förekommande materialet i nästan alla möbelkategorier (se tabellen), och eftersom det är ett material med relativt stor klimatpåverkan får det stor betydelse om man använder återvunnen eller jungfrulig stål i möblerna. </t>
  </si>
  <si>
    <t>- Den totala materialåtgången, d.vs. möbelns vikt. För vissa möbelkategorier/-typer skiljer sig vikten mycket mellan olika EPDer. Eftersom materialanvändingen har stor klimatpåverkan får det betydelse hur mycket material man använder.</t>
  </si>
  <si>
    <t>- För att säga vilken klimatpåverkan en specifik möbel har eller för att jämföra specifika möbler mot varandra.</t>
  </si>
  <si>
    <t>Databasen ska läsas från vänster till höger. Värdena till vänster är uppskattade klimattal för de olika möbeltyperna inom varje möbelkategori. Ju längre till höger man befinner sig i databasen, ju mer detaljerad information och detaljerade klimattal ser man.</t>
  </si>
  <si>
    <t>Eftersom det fanns fler EPDer för vissa möbeltyper än för andra, är medianen baserat på typen av möbler. T.ex. medianen för kontorsstol bygger på medianen av "klassisk kontorsstol", "mesh-rygg" och "sadelsits". I kolumnen "antal dataset" sägger siffran före parentes (om parentes finns) hur många EPDer som studerats totalt, medan siffran inom parentes säger hur många typer av möbler medianen baserats på.</t>
  </si>
  <si>
    <t xml:space="preserve">Längst till höger visas klimattal för komponenter till vissa möbeltyper. Dessa kan vara relevanta att använda vid uppskattning av möbel-renovering. </t>
  </si>
  <si>
    <t>Vid använding av klimattalen var medveten om deras begränsingar och betydelse, se exempel på användingsområden nedan och osäkerheter under "analys"-fliken.</t>
  </si>
  <si>
    <t>"Reference service life", d.v.s. förväntad livsländ, är 15 år för kontorsmöblerna och 50 år för utemöblerna i de inkluderade EPDerna. För de möbel-EPDer där det specificerats en kortare livslängd än denna, har de exkluderats eftersom de då inte ansågs jämförbara med de andra.</t>
  </si>
  <si>
    <t>Klimattalen är satta som medianvärdet av de studerade EPDerna/kategorierna och är fetmarkerade.</t>
  </si>
  <si>
    <t>Medianvärdet användes som klimattal för möbelkategorierna/-typerna.  Medianvärdet användes som klimattal på grund av de stora skillnaderna/intervallen mellan EPDerna, och antogs därför bättre fånga klimatpåverkan för en ”typisk” möbel. För de möbelkategorier/-typer som i sin tur kunde delas upp i fler möbeltyper baserades medianen på typen av möbler. Detta gjordes eftersom det fanns fler EPDer för vissa möbeltyper än för andra.</t>
  </si>
  <si>
    <t xml:space="preserve">Uppdelningen till olika möbeltyper har till stor del gjorts baserat på hur möblerna ser ut. Denna uppdelning valdes eftersom den främsta användingen av databasen antogs vara vid återbruk, där man antagligen har stora mängder av olika typer av möbler och sortering/uppdelning naturligt sker efter hur möblerna ser ut. Uppdelning efter utseende antogs därför vara mest användarvänlig (istället för att dela upp i förhållande till materialkomposition t.ex.).  </t>
  </si>
  <si>
    <t>Samtliga EPDer som ligger till grund för klimattalen är listade i de sista flikarna, uppdelat per möbelkategori.</t>
  </si>
  <si>
    <t xml:space="preserve">För vissa EPDer, t.ex. fåtöljer och soffor, fanns det klimatdata för flera varianter av samma typ av möbel i samma EPD (t.ex. olika storlekar på möbeln). I dessa fall har klimatdata för flera möbler/komponenter hämtats från samma EPD. </t>
  </si>
  <si>
    <t>- För att uppskatta vilken klimatpåverkan renovering, i form av byte av armstöd/nackstöd av en kontorsstol eller byte av underrede/bordsskiva för ett bord, har.    Samt vad den klimatpåverkan är i förhållande till att köpa nytt.</t>
  </si>
  <si>
    <t>Tanken är att om man har mer detaljerad information om möblerna man vill räkna på så kan man använda sig av det för att göra en bättre uppskattning. Men om man inte har det så kan man använda sig av värdena längre till vänster som är mer generella och bygger på fler typer av möbler.</t>
  </si>
  <si>
    <t>Kolumnen "typisk möbeldesign inom verksamheten" har lämnats tom för att användaren av databasen ska kunna lägga in klimattalet för den möbeltyp som stämmer bäst överens med den möbeltyp man har inom verksamheten (om det finns en dominerande typ). T.ex. om man vet att de flesta kontorsstolar inom verksamheten är "klassiska" kontorsstolar med nackstöd så kan man skriva in siffran 95,4 (kg CO2e) där.</t>
  </si>
  <si>
    <t>- Det är ett stort intervall för vissa möbler, vilket gör det svårt att bestämma en storleksordning för en typisk möbel. För vissa kategorier snävas intervallet in när möblerna specificeras, enligt den uppdelning som är gjord i databasen, men för vissa möbler gör det inte det (vilket kan bero att skillnaderna ligger i andelen återvunnet material).</t>
  </si>
  <si>
    <t xml:space="preserve">- EPDerna bygger på möbler från ett fåtal norska leverantörer och vissa möbelkategorier/-typer bygger enbart på EPDer från en leverantör. Huruvida dessa leverantörer är representativa för tillverkning av de här typerna av möbler har inte analyserats vidare inom ramen för det här arbetet. </t>
  </si>
  <si>
    <t>Vanligaste materialen, rangordnat från 1-4, för olika möbler (med data från studerade EPDer)</t>
  </si>
  <si>
    <t xml:space="preserve">Alla möbel-EPDer från EPD-Norges hemsida som varit relevanta för de studerade möbelkategorierna har inkluderats som underlag till databasen. Klimatdatan som använts motsvarar A1-A3 i EPDerna, d.v.s. tillverkning av möblerna. </t>
  </si>
  <si>
    <t>Databasen bygger på EPD-data från EPD-Norge. EPDer används som källa till databasen eftersom de anses vara en trovärdig källa till jämförbara klimat-data för produkter, eftersom de är gjorda på ett standardiserat sätt, bygger på etablerade ISO-standarder, använder sig av verifierad data och är tredjepartsgranskade.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</si>
</sst>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8" x14ac:knownFonts="1">
    <font>
      <sz val="11"/>
      <color theme="1"/>
      <name val="Calibri"/>
      <family val="2"/>
      <scheme val="minor"/>
    </font>
    <font>
      <sz val="11"/>
      <color theme="1"/>
      <name val="Calibri"/>
      <family val="2"/>
      <scheme val="minor"/>
    </font>
    <font>
      <b/>
      <sz val="12"/>
      <color rgb="FF000000"/>
      <name val="Calibri"/>
      <family val="2"/>
    </font>
    <font>
      <sz val="12"/>
      <color rgb="FF000000"/>
      <name val="Calibri"/>
      <family val="2"/>
    </font>
    <font>
      <sz val="11"/>
      <color theme="1"/>
      <name val="Calibri"/>
      <family val="2"/>
    </font>
    <font>
      <b/>
      <sz val="11"/>
      <color rgb="FFB13414"/>
      <name val="Calibri"/>
      <family val="2"/>
    </font>
    <font>
      <b/>
      <sz val="11"/>
      <color rgb="FF000000"/>
      <name val="Calibri"/>
      <family val="2"/>
    </font>
    <font>
      <sz val="11"/>
      <color rgb="FF000000"/>
      <name val="Calibri"/>
      <family val="2"/>
    </font>
    <font>
      <b/>
      <sz val="11"/>
      <name val="Calibri"/>
      <family val="2"/>
    </font>
    <font>
      <b/>
      <sz val="11"/>
      <color theme="1"/>
      <name val="Calibri"/>
      <family val="2"/>
      <scheme val="minor"/>
    </font>
    <font>
      <sz val="11"/>
      <color theme="1"/>
      <name val="Times New Roman"/>
      <family val="1"/>
    </font>
    <font>
      <b/>
      <sz val="1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FF3CC"/>
        <bgColor rgb="FF000000"/>
      </patternFill>
    </fill>
    <fill>
      <patternFill patternType="solid">
        <fgColor rgb="FFFFFFFF"/>
        <bgColor rgb="FF000000"/>
      </patternFill>
    </fill>
    <fill>
      <patternFill patternType="solid">
        <fgColor rgb="FFF3A972"/>
        <bgColor rgb="FF000000"/>
      </patternFill>
    </fill>
    <fill>
      <patternFill patternType="solid">
        <fgColor rgb="FFEBD1B1"/>
        <bgColor rgb="FF000000"/>
      </patternFill>
    </fill>
    <fill>
      <patternFill patternType="solid">
        <fgColor rgb="FFFFE99B"/>
        <bgColor rgb="FF000000"/>
      </patternFill>
    </fill>
    <fill>
      <patternFill patternType="solid">
        <fgColor rgb="FFC2A5A5"/>
        <bgColor rgb="FF000000"/>
      </patternFill>
    </fill>
    <fill>
      <patternFill patternType="solid">
        <fgColor rgb="FFB6A39A"/>
        <bgColor rgb="FF000000"/>
      </patternFill>
    </fill>
  </fills>
  <borders count="40">
    <border>
      <left/>
      <right/>
      <top/>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0">
    <xf numFmtId="0" fontId="0" fillId="0" borderId="0" xfId="0"/>
    <xf numFmtId="0" fontId="0" fillId="2" borderId="0" xfId="0" applyFill="1"/>
    <xf numFmtId="49" fontId="3" fillId="3" borderId="5" xfId="0" applyNumberFormat="1" applyFont="1" applyFill="1" applyBorder="1" applyAlignment="1">
      <alignment horizontal="center"/>
    </xf>
    <xf numFmtId="49" fontId="3" fillId="3" borderId="6" xfId="0" applyNumberFormat="1" applyFont="1" applyFill="1" applyBorder="1" applyAlignment="1">
      <alignment horizontal="center"/>
    </xf>
    <xf numFmtId="2" fontId="3" fillId="3" borderId="5" xfId="0" applyNumberFormat="1" applyFont="1" applyFill="1" applyBorder="1" applyAlignment="1">
      <alignment horizontal="center"/>
    </xf>
    <xf numFmtId="49" fontId="3" fillId="3" borderId="7" xfId="0" applyNumberFormat="1" applyFont="1" applyFill="1" applyBorder="1" applyAlignment="1">
      <alignment horizontal="center"/>
    </xf>
    <xf numFmtId="49" fontId="4" fillId="4" borderId="12" xfId="0" applyNumberFormat="1" applyFont="1" applyFill="1" applyBorder="1" applyAlignment="1">
      <alignment horizontal="center"/>
    </xf>
    <xf numFmtId="49" fontId="4" fillId="4" borderId="10" xfId="0" applyNumberFormat="1" applyFont="1" applyFill="1" applyBorder="1" applyAlignment="1">
      <alignment horizontal="center"/>
    </xf>
    <xf numFmtId="2" fontId="7" fillId="4" borderId="19" xfId="1" applyNumberFormat="1" applyFont="1" applyFill="1" applyBorder="1" applyAlignment="1">
      <alignment horizontal="center"/>
    </xf>
    <xf numFmtId="2" fontId="6" fillId="4" borderId="19" xfId="0" applyNumberFormat="1" applyFont="1" applyFill="1" applyBorder="1" applyAlignment="1">
      <alignment horizontal="center"/>
    </xf>
    <xf numFmtId="2" fontId="4" fillId="4" borderId="20" xfId="0" applyNumberFormat="1" applyFont="1" applyFill="1" applyBorder="1" applyAlignment="1">
      <alignment horizontal="center"/>
    </xf>
    <xf numFmtId="49" fontId="4" fillId="4" borderId="13" xfId="0" applyNumberFormat="1" applyFont="1" applyFill="1" applyBorder="1" applyAlignment="1">
      <alignment horizontal="center"/>
    </xf>
    <xf numFmtId="49" fontId="6" fillId="4" borderId="10" xfId="0" applyNumberFormat="1" applyFont="1" applyFill="1" applyBorder="1" applyAlignment="1">
      <alignment horizontal="center"/>
    </xf>
    <xf numFmtId="2" fontId="4" fillId="4" borderId="19" xfId="0" applyNumberFormat="1" applyFont="1" applyFill="1" applyBorder="1" applyAlignment="1">
      <alignment horizontal="center"/>
    </xf>
    <xf numFmtId="49" fontId="6" fillId="4" borderId="5" xfId="0" applyNumberFormat="1" applyFont="1" applyFill="1" applyBorder="1" applyAlignment="1">
      <alignment horizontal="center"/>
    </xf>
    <xf numFmtId="49" fontId="4" fillId="4" borderId="6" xfId="0" applyNumberFormat="1" applyFont="1" applyFill="1" applyBorder="1" applyAlignment="1">
      <alignment horizontal="center"/>
    </xf>
    <xf numFmtId="2" fontId="4" fillId="4" borderId="7" xfId="0" applyNumberFormat="1" applyFont="1" applyFill="1" applyBorder="1" applyAlignment="1">
      <alignment horizontal="center"/>
    </xf>
    <xf numFmtId="49" fontId="4" fillId="4" borderId="24" xfId="0" applyNumberFormat="1" applyFont="1" applyFill="1" applyBorder="1" applyAlignment="1">
      <alignment horizontal="center"/>
    </xf>
    <xf numFmtId="49" fontId="4" fillId="4" borderId="5" xfId="0" applyNumberFormat="1" applyFont="1" applyFill="1" applyBorder="1" applyAlignment="1">
      <alignment horizontal="center"/>
    </xf>
    <xf numFmtId="49" fontId="6" fillId="4" borderId="6" xfId="0" applyNumberFormat="1" applyFont="1" applyFill="1" applyBorder="1" applyAlignment="1">
      <alignment horizontal="center"/>
    </xf>
    <xf numFmtId="0" fontId="4" fillId="4" borderId="26" xfId="0" applyFont="1" applyFill="1" applyBorder="1" applyAlignment="1">
      <alignment horizontal="center"/>
    </xf>
    <xf numFmtId="0" fontId="8" fillId="4" borderId="27" xfId="0" applyFont="1" applyFill="1" applyBorder="1" applyAlignment="1">
      <alignment horizontal="center"/>
    </xf>
    <xf numFmtId="2" fontId="4" fillId="4" borderId="6" xfId="0" applyNumberFormat="1" applyFont="1" applyFill="1" applyBorder="1" applyAlignment="1">
      <alignment horizontal="center"/>
    </xf>
    <xf numFmtId="2" fontId="6" fillId="4" borderId="6" xfId="0" applyNumberFormat="1" applyFont="1" applyFill="1" applyBorder="1" applyAlignment="1">
      <alignment horizontal="center"/>
    </xf>
    <xf numFmtId="49" fontId="4" fillId="4" borderId="7" xfId="0" applyNumberFormat="1" applyFont="1" applyFill="1" applyBorder="1" applyAlignment="1">
      <alignment horizontal="center"/>
    </xf>
    <xf numFmtId="49" fontId="4" fillId="4" borderId="27" xfId="0" applyNumberFormat="1" applyFont="1" applyFill="1" applyBorder="1" applyAlignment="1">
      <alignment horizontal="center"/>
    </xf>
    <xf numFmtId="2" fontId="4" fillId="4" borderId="24" xfId="0" applyNumberFormat="1" applyFont="1" applyFill="1" applyBorder="1" applyAlignment="1">
      <alignment horizontal="center"/>
    </xf>
    <xf numFmtId="1" fontId="4" fillId="4" borderId="6" xfId="0" applyNumberFormat="1" applyFont="1" applyFill="1" applyBorder="1" applyAlignment="1">
      <alignment horizontal="center" vertical="center"/>
    </xf>
    <xf numFmtId="0" fontId="4" fillId="4" borderId="6" xfId="0" applyFont="1" applyFill="1" applyBorder="1" applyAlignment="1">
      <alignment horizontal="center"/>
    </xf>
    <xf numFmtId="49" fontId="6"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2" fontId="4" fillId="4" borderId="8" xfId="0" applyNumberFormat="1" applyFont="1" applyFill="1" applyBorder="1" applyAlignment="1">
      <alignment horizontal="center"/>
    </xf>
    <xf numFmtId="1" fontId="6" fillId="4" borderId="8" xfId="0" applyNumberFormat="1" applyFont="1" applyFill="1" applyBorder="1" applyAlignment="1">
      <alignment horizontal="center"/>
    </xf>
    <xf numFmtId="1" fontId="4" fillId="4" borderId="26" xfId="0" applyNumberFormat="1" applyFont="1" applyFill="1" applyBorder="1" applyAlignment="1">
      <alignment horizontal="center"/>
    </xf>
    <xf numFmtId="49" fontId="4" fillId="4" borderId="1" xfId="0" applyNumberFormat="1" applyFont="1" applyFill="1" applyBorder="1" applyAlignment="1">
      <alignment horizontal="center"/>
    </xf>
    <xf numFmtId="0" fontId="4" fillId="4" borderId="15" xfId="0" applyFont="1" applyFill="1" applyBorder="1" applyAlignment="1">
      <alignment horizontal="center"/>
    </xf>
    <xf numFmtId="49" fontId="4" fillId="4" borderId="29" xfId="0" applyNumberFormat="1" applyFont="1" applyFill="1" applyBorder="1" applyAlignment="1">
      <alignment horizontal="center"/>
    </xf>
    <xf numFmtId="49" fontId="6" fillId="4" borderId="1" xfId="0" applyNumberFormat="1" applyFont="1" applyFill="1" applyBorder="1" applyAlignment="1">
      <alignment horizontal="center"/>
    </xf>
    <xf numFmtId="0" fontId="6" fillId="5" borderId="8" xfId="0" applyFont="1" applyFill="1" applyBorder="1" applyAlignment="1">
      <alignment horizontal="center"/>
    </xf>
    <xf numFmtId="49" fontId="4" fillId="5" borderId="8" xfId="0" applyNumberFormat="1" applyFont="1" applyFill="1" applyBorder="1" applyAlignment="1">
      <alignment horizontal="center"/>
    </xf>
    <xf numFmtId="49" fontId="6" fillId="5" borderId="8" xfId="0" applyNumberFormat="1" applyFont="1" applyFill="1" applyBorder="1" applyAlignment="1">
      <alignment horizontal="center" vertical="center"/>
    </xf>
    <xf numFmtId="49" fontId="6" fillId="5" borderId="8" xfId="0" applyNumberFormat="1" applyFont="1" applyFill="1" applyBorder="1" applyAlignment="1">
      <alignment horizontal="center"/>
    </xf>
    <xf numFmtId="2" fontId="4" fillId="5" borderId="8" xfId="0" applyNumberFormat="1" applyFont="1" applyFill="1" applyBorder="1" applyAlignment="1">
      <alignment horizontal="center"/>
    </xf>
    <xf numFmtId="49" fontId="4" fillId="6" borderId="10" xfId="0" applyNumberFormat="1" applyFont="1" applyFill="1" applyBorder="1" applyAlignment="1">
      <alignment horizontal="center"/>
    </xf>
    <xf numFmtId="2" fontId="4" fillId="6" borderId="19" xfId="0" applyNumberFormat="1" applyFont="1" applyFill="1" applyBorder="1" applyAlignment="1">
      <alignment horizontal="center"/>
    </xf>
    <xf numFmtId="2" fontId="6" fillId="6" borderId="19" xfId="0" applyNumberFormat="1" applyFont="1" applyFill="1" applyBorder="1" applyAlignment="1">
      <alignment horizontal="center"/>
    </xf>
    <xf numFmtId="49" fontId="4" fillId="6" borderId="19" xfId="0" applyNumberFormat="1" applyFont="1" applyFill="1" applyBorder="1" applyAlignment="1">
      <alignment horizontal="center"/>
    </xf>
    <xf numFmtId="49" fontId="4" fillId="6" borderId="13" xfId="0" applyNumberFormat="1" applyFont="1" applyFill="1" applyBorder="1" applyAlignment="1">
      <alignment horizontal="center"/>
    </xf>
    <xf numFmtId="49" fontId="6" fillId="6" borderId="10" xfId="0" applyNumberFormat="1" applyFont="1" applyFill="1" applyBorder="1" applyAlignment="1">
      <alignment horizontal="center"/>
    </xf>
    <xf numFmtId="49" fontId="4" fillId="6" borderId="5" xfId="0" applyNumberFormat="1" applyFont="1" applyFill="1" applyBorder="1" applyAlignment="1">
      <alignment horizontal="center"/>
    </xf>
    <xf numFmtId="49" fontId="4" fillId="6" borderId="6" xfId="0" applyNumberFormat="1" applyFont="1" applyFill="1" applyBorder="1" applyAlignment="1">
      <alignment horizontal="center"/>
    </xf>
    <xf numFmtId="2" fontId="4" fillId="6" borderId="7" xfId="0" applyNumberFormat="1" applyFont="1" applyFill="1" applyBorder="1" applyAlignment="1">
      <alignment horizontal="center"/>
    </xf>
    <xf numFmtId="2" fontId="6" fillId="6" borderId="7" xfId="0" applyNumberFormat="1" applyFont="1" applyFill="1" applyBorder="1" applyAlignment="1">
      <alignment horizontal="center"/>
    </xf>
    <xf numFmtId="49" fontId="4" fillId="6" borderId="7" xfId="0" applyNumberFormat="1" applyFont="1" applyFill="1" applyBorder="1" applyAlignment="1">
      <alignment horizontal="center"/>
    </xf>
    <xf numFmtId="49" fontId="6" fillId="6" borderId="6" xfId="0" applyNumberFormat="1" applyFont="1" applyFill="1" applyBorder="1" applyAlignment="1">
      <alignment horizontal="center"/>
    </xf>
    <xf numFmtId="2" fontId="4" fillId="6" borderId="26" xfId="0" applyNumberFormat="1" applyFont="1" applyFill="1" applyBorder="1" applyAlignment="1">
      <alignment horizontal="center"/>
    </xf>
    <xf numFmtId="49" fontId="6" fillId="6" borderId="29" xfId="0" applyNumberFormat="1" applyFont="1" applyFill="1" applyBorder="1" applyAlignment="1">
      <alignment horizontal="center"/>
    </xf>
    <xf numFmtId="49" fontId="4" fillId="6" borderId="1" xfId="0" applyNumberFormat="1" applyFont="1" applyFill="1" applyBorder="1" applyAlignment="1">
      <alignment horizontal="center"/>
    </xf>
    <xf numFmtId="2" fontId="4" fillId="6" borderId="30" xfId="0" applyNumberFormat="1" applyFont="1" applyFill="1" applyBorder="1" applyAlignment="1">
      <alignment horizontal="center"/>
    </xf>
    <xf numFmtId="2" fontId="6" fillId="6" borderId="30" xfId="0" applyNumberFormat="1" applyFont="1" applyFill="1" applyBorder="1" applyAlignment="1">
      <alignment horizontal="center"/>
    </xf>
    <xf numFmtId="2" fontId="4" fillId="6" borderId="17" xfId="0" applyNumberFormat="1" applyFont="1" applyFill="1" applyBorder="1" applyAlignment="1">
      <alignment horizontal="center"/>
    </xf>
    <xf numFmtId="2" fontId="4" fillId="6" borderId="15" xfId="0" applyNumberFormat="1" applyFont="1" applyFill="1" applyBorder="1" applyAlignment="1">
      <alignment horizontal="center"/>
    </xf>
    <xf numFmtId="49" fontId="4" fillId="6" borderId="29" xfId="0" applyNumberFormat="1" applyFont="1" applyFill="1" applyBorder="1" applyAlignment="1">
      <alignment horizontal="center"/>
    </xf>
    <xf numFmtId="49" fontId="6" fillId="6" borderId="1" xfId="0" applyNumberFormat="1" applyFont="1" applyFill="1" applyBorder="1" applyAlignment="1">
      <alignment horizontal="center"/>
    </xf>
    <xf numFmtId="49" fontId="6" fillId="7" borderId="13" xfId="0" applyNumberFormat="1" applyFont="1" applyFill="1" applyBorder="1" applyAlignment="1">
      <alignment horizontal="center"/>
    </xf>
    <xf numFmtId="0" fontId="4" fillId="7" borderId="10" xfId="0" applyFont="1" applyFill="1" applyBorder="1" applyAlignment="1">
      <alignment horizontal="center"/>
    </xf>
    <xf numFmtId="2" fontId="4" fillId="7" borderId="19" xfId="0" applyNumberFormat="1" applyFont="1" applyFill="1" applyBorder="1" applyAlignment="1">
      <alignment horizontal="center"/>
    </xf>
    <xf numFmtId="2" fontId="6" fillId="7" borderId="19" xfId="0" applyNumberFormat="1" applyFont="1" applyFill="1" applyBorder="1" applyAlignment="1">
      <alignment horizontal="center"/>
    </xf>
    <xf numFmtId="49" fontId="4" fillId="7" borderId="19" xfId="0" applyNumberFormat="1" applyFont="1" applyFill="1" applyBorder="1" applyAlignment="1">
      <alignment horizontal="center"/>
    </xf>
    <xf numFmtId="49" fontId="4" fillId="7" borderId="13" xfId="0" applyNumberFormat="1" applyFont="1" applyFill="1" applyBorder="1" applyAlignment="1">
      <alignment horizontal="center"/>
    </xf>
    <xf numFmtId="49" fontId="4" fillId="7" borderId="10" xfId="0" applyNumberFormat="1" applyFont="1" applyFill="1" applyBorder="1" applyAlignment="1">
      <alignment horizontal="center"/>
    </xf>
    <xf numFmtId="49" fontId="6" fillId="7" borderId="10" xfId="0" applyNumberFormat="1" applyFont="1" applyFill="1" applyBorder="1" applyAlignment="1">
      <alignment horizontal="center"/>
    </xf>
    <xf numFmtId="49" fontId="4" fillId="7" borderId="27" xfId="0" applyNumberFormat="1" applyFont="1" applyFill="1" applyBorder="1" applyAlignment="1">
      <alignment horizontal="center"/>
    </xf>
    <xf numFmtId="49" fontId="4" fillId="7" borderId="6" xfId="0" applyNumberFormat="1" applyFont="1" applyFill="1" applyBorder="1" applyAlignment="1">
      <alignment horizontal="center"/>
    </xf>
    <xf numFmtId="2" fontId="4" fillId="7" borderId="7" xfId="0" applyNumberFormat="1" applyFont="1" applyFill="1" applyBorder="1" applyAlignment="1">
      <alignment horizontal="center"/>
    </xf>
    <xf numFmtId="2" fontId="6" fillId="7" borderId="7" xfId="0" applyNumberFormat="1" applyFont="1" applyFill="1" applyBorder="1" applyAlignment="1">
      <alignment horizontal="center"/>
    </xf>
    <xf numFmtId="2" fontId="4" fillId="7" borderId="24" xfId="0" applyNumberFormat="1" applyFont="1" applyFill="1" applyBorder="1" applyAlignment="1">
      <alignment horizontal="center"/>
    </xf>
    <xf numFmtId="49" fontId="4" fillId="7" borderId="5" xfId="0" applyNumberFormat="1" applyFont="1" applyFill="1" applyBorder="1" applyAlignment="1">
      <alignment horizontal="center"/>
    </xf>
    <xf numFmtId="49" fontId="6" fillId="7" borderId="6" xfId="0" applyNumberFormat="1" applyFont="1" applyFill="1" applyBorder="1" applyAlignment="1">
      <alignment horizontal="center"/>
    </xf>
    <xf numFmtId="0" fontId="4" fillId="7" borderId="26" xfId="0" applyFont="1" applyFill="1" applyBorder="1" applyAlignment="1">
      <alignment horizontal="center"/>
    </xf>
    <xf numFmtId="49" fontId="6" fillId="7" borderId="5" xfId="0" applyNumberFormat="1" applyFont="1" applyFill="1" applyBorder="1" applyAlignment="1">
      <alignment horizontal="center"/>
    </xf>
    <xf numFmtId="49" fontId="4" fillId="7" borderId="7" xfId="0" applyNumberFormat="1" applyFont="1" applyFill="1" applyBorder="1" applyAlignment="1">
      <alignment horizontal="center"/>
    </xf>
    <xf numFmtId="49" fontId="4" fillId="7" borderId="18" xfId="0" applyNumberFormat="1" applyFont="1" applyFill="1" applyBorder="1" applyAlignment="1">
      <alignment horizontal="center"/>
    </xf>
    <xf numFmtId="49" fontId="4" fillId="7" borderId="1" xfId="0" applyNumberFormat="1" applyFont="1" applyFill="1" applyBorder="1" applyAlignment="1">
      <alignment horizontal="center"/>
    </xf>
    <xf numFmtId="2" fontId="4" fillId="7" borderId="30" xfId="0" applyNumberFormat="1" applyFont="1" applyFill="1" applyBorder="1" applyAlignment="1">
      <alignment horizontal="center"/>
    </xf>
    <xf numFmtId="2" fontId="6" fillId="7" borderId="30" xfId="0" applyNumberFormat="1" applyFont="1" applyFill="1" applyBorder="1" applyAlignment="1">
      <alignment horizontal="center"/>
    </xf>
    <xf numFmtId="2" fontId="4" fillId="7" borderId="17" xfId="0" applyNumberFormat="1" applyFont="1" applyFill="1" applyBorder="1" applyAlignment="1">
      <alignment horizontal="center"/>
    </xf>
    <xf numFmtId="49" fontId="4" fillId="7" borderId="29" xfId="0" applyNumberFormat="1" applyFont="1" applyFill="1" applyBorder="1" applyAlignment="1">
      <alignment horizontal="center"/>
    </xf>
    <xf numFmtId="49" fontId="6" fillId="7" borderId="1" xfId="0" applyNumberFormat="1" applyFont="1" applyFill="1" applyBorder="1" applyAlignment="1">
      <alignment horizontal="center"/>
    </xf>
    <xf numFmtId="49" fontId="6" fillId="8" borderId="13" xfId="0" applyNumberFormat="1" applyFont="1" applyFill="1" applyBorder="1" applyAlignment="1">
      <alignment horizontal="center"/>
    </xf>
    <xf numFmtId="2" fontId="4" fillId="8" borderId="10" xfId="0" applyNumberFormat="1" applyFont="1" applyFill="1" applyBorder="1" applyAlignment="1">
      <alignment horizontal="center"/>
    </xf>
    <xf numFmtId="2" fontId="4" fillId="8" borderId="19" xfId="0" applyNumberFormat="1" applyFont="1" applyFill="1" applyBorder="1" applyAlignment="1">
      <alignment horizontal="center"/>
    </xf>
    <xf numFmtId="2" fontId="6" fillId="8" borderId="19" xfId="0" applyNumberFormat="1" applyFont="1" applyFill="1" applyBorder="1" applyAlignment="1">
      <alignment horizontal="center"/>
    </xf>
    <xf numFmtId="49" fontId="4" fillId="8" borderId="13" xfId="0" applyNumberFormat="1" applyFont="1" applyFill="1" applyBorder="1" applyAlignment="1">
      <alignment horizontal="center"/>
    </xf>
    <xf numFmtId="49" fontId="4" fillId="8" borderId="10" xfId="0" applyNumberFormat="1" applyFont="1" applyFill="1" applyBorder="1" applyAlignment="1">
      <alignment horizontal="center"/>
    </xf>
    <xf numFmtId="2" fontId="6" fillId="8" borderId="10" xfId="0" applyNumberFormat="1" applyFont="1" applyFill="1" applyBorder="1" applyAlignment="1">
      <alignment horizontal="center"/>
    </xf>
    <xf numFmtId="1" fontId="4" fillId="8" borderId="10" xfId="0" applyNumberFormat="1" applyFont="1" applyFill="1" applyBorder="1" applyAlignment="1">
      <alignment horizontal="center"/>
    </xf>
    <xf numFmtId="49" fontId="6" fillId="8" borderId="10" xfId="0" applyNumberFormat="1" applyFont="1" applyFill="1" applyBorder="1" applyAlignment="1">
      <alignment horizontal="center"/>
    </xf>
    <xf numFmtId="49" fontId="4" fillId="8" borderId="6" xfId="0" applyNumberFormat="1" applyFont="1" applyFill="1" applyBorder="1" applyAlignment="1">
      <alignment horizontal="center"/>
    </xf>
    <xf numFmtId="49" fontId="6" fillId="8" borderId="6" xfId="0" applyNumberFormat="1" applyFont="1" applyFill="1" applyBorder="1" applyAlignment="1">
      <alignment horizontal="center"/>
    </xf>
    <xf numFmtId="49" fontId="4" fillId="8" borderId="24" xfId="0" applyNumberFormat="1" applyFont="1" applyFill="1" applyBorder="1" applyAlignment="1">
      <alignment horizontal="center"/>
    </xf>
    <xf numFmtId="49" fontId="6" fillId="8" borderId="5" xfId="0" applyNumberFormat="1" applyFont="1" applyFill="1" applyBorder="1" applyAlignment="1">
      <alignment horizontal="center"/>
    </xf>
    <xf numFmtId="2" fontId="4" fillId="8" borderId="6" xfId="0" applyNumberFormat="1" applyFont="1" applyFill="1" applyBorder="1" applyAlignment="1">
      <alignment horizontal="center"/>
    </xf>
    <xf numFmtId="2" fontId="4" fillId="8" borderId="7" xfId="0" applyNumberFormat="1" applyFont="1" applyFill="1" applyBorder="1" applyAlignment="1">
      <alignment horizontal="center"/>
    </xf>
    <xf numFmtId="2" fontId="4" fillId="8" borderId="26" xfId="0" applyNumberFormat="1" applyFont="1" applyFill="1" applyBorder="1" applyAlignment="1">
      <alignment horizontal="center"/>
    </xf>
    <xf numFmtId="49" fontId="4" fillId="8" borderId="5" xfId="0" applyNumberFormat="1" applyFont="1" applyFill="1" applyBorder="1" applyAlignment="1">
      <alignment horizontal="center"/>
    </xf>
    <xf numFmtId="1" fontId="4" fillId="8" borderId="6" xfId="0" applyNumberFormat="1" applyFont="1" applyFill="1" applyBorder="1" applyAlignment="1">
      <alignment horizontal="center"/>
    </xf>
    <xf numFmtId="2" fontId="6" fillId="8" borderId="6" xfId="0" applyNumberFormat="1" applyFont="1" applyFill="1" applyBorder="1" applyAlignment="1">
      <alignment horizontal="center"/>
    </xf>
    <xf numFmtId="49" fontId="6" fillId="8" borderId="29" xfId="0" applyNumberFormat="1" applyFont="1" applyFill="1" applyBorder="1" applyAlignment="1">
      <alignment horizontal="center"/>
    </xf>
    <xf numFmtId="1" fontId="4" fillId="8" borderId="1" xfId="0" applyNumberFormat="1" applyFont="1" applyFill="1" applyBorder="1" applyAlignment="1">
      <alignment horizontal="center"/>
    </xf>
    <xf numFmtId="2" fontId="4" fillId="8" borderId="30" xfId="0" applyNumberFormat="1" applyFont="1" applyFill="1" applyBorder="1" applyAlignment="1">
      <alignment horizontal="center"/>
    </xf>
    <xf numFmtId="2" fontId="6" fillId="8" borderId="30" xfId="0" applyNumberFormat="1" applyFont="1" applyFill="1" applyBorder="1" applyAlignment="1">
      <alignment horizontal="center"/>
    </xf>
    <xf numFmtId="49" fontId="4" fillId="8" borderId="29" xfId="0" applyNumberFormat="1" applyFont="1" applyFill="1" applyBorder="1" applyAlignment="1">
      <alignment horizontal="center"/>
    </xf>
    <xf numFmtId="49" fontId="4" fillId="8" borderId="1" xfId="0" applyNumberFormat="1" applyFont="1" applyFill="1" applyBorder="1" applyAlignment="1">
      <alignment horizontal="center"/>
    </xf>
    <xf numFmtId="49" fontId="6" fillId="8" borderId="1" xfId="0" applyNumberFormat="1" applyFont="1" applyFill="1" applyBorder="1" applyAlignment="1">
      <alignment horizontal="center"/>
    </xf>
    <xf numFmtId="49" fontId="6" fillId="9" borderId="13" xfId="0" applyNumberFormat="1" applyFont="1" applyFill="1" applyBorder="1" applyAlignment="1">
      <alignment horizontal="center"/>
    </xf>
    <xf numFmtId="49" fontId="4" fillId="9" borderId="10" xfId="0" applyNumberFormat="1" applyFont="1" applyFill="1" applyBorder="1" applyAlignment="1">
      <alignment horizontal="center"/>
    </xf>
    <xf numFmtId="2" fontId="6" fillId="9" borderId="19" xfId="0" applyNumberFormat="1" applyFont="1" applyFill="1" applyBorder="1" applyAlignment="1">
      <alignment horizontal="center"/>
    </xf>
    <xf numFmtId="49" fontId="4" fillId="9" borderId="19" xfId="0" applyNumberFormat="1" applyFont="1" applyFill="1" applyBorder="1" applyAlignment="1">
      <alignment horizontal="center"/>
    </xf>
    <xf numFmtId="49" fontId="4" fillId="9" borderId="13" xfId="0" applyNumberFormat="1" applyFont="1" applyFill="1" applyBorder="1" applyAlignment="1">
      <alignment horizontal="center"/>
    </xf>
    <xf numFmtId="49" fontId="6" fillId="9" borderId="10" xfId="0" applyNumberFormat="1" applyFont="1" applyFill="1" applyBorder="1" applyAlignment="1">
      <alignment horizontal="center"/>
    </xf>
    <xf numFmtId="49" fontId="6" fillId="9" borderId="5" xfId="0" applyNumberFormat="1" applyFont="1" applyFill="1" applyBorder="1" applyAlignment="1">
      <alignment horizontal="center"/>
    </xf>
    <xf numFmtId="49" fontId="4" fillId="9" borderId="6" xfId="0" applyNumberFormat="1" applyFont="1" applyFill="1" applyBorder="1" applyAlignment="1">
      <alignment horizontal="center"/>
    </xf>
    <xf numFmtId="49" fontId="4" fillId="9" borderId="5" xfId="0" applyNumberFormat="1" applyFont="1" applyFill="1" applyBorder="1" applyAlignment="1">
      <alignment horizontal="center"/>
    </xf>
    <xf numFmtId="49" fontId="6" fillId="9" borderId="6" xfId="0" applyNumberFormat="1" applyFont="1" applyFill="1" applyBorder="1" applyAlignment="1">
      <alignment horizontal="center"/>
    </xf>
    <xf numFmtId="49" fontId="4" fillId="9" borderId="26" xfId="0" applyNumberFormat="1" applyFont="1" applyFill="1" applyBorder="1" applyAlignment="1">
      <alignment horizontal="center"/>
    </xf>
    <xf numFmtId="2" fontId="4" fillId="9" borderId="6" xfId="0" applyNumberFormat="1" applyFont="1" applyFill="1" applyBorder="1" applyAlignment="1">
      <alignment horizontal="center"/>
    </xf>
    <xf numFmtId="49" fontId="4" fillId="9" borderId="7" xfId="0" applyNumberFormat="1" applyFont="1" applyFill="1" applyBorder="1" applyAlignment="1">
      <alignment horizontal="center"/>
    </xf>
    <xf numFmtId="2" fontId="4" fillId="9" borderId="7" xfId="0" applyNumberFormat="1" applyFont="1" applyFill="1" applyBorder="1" applyAlignment="1">
      <alignment horizontal="center"/>
    </xf>
    <xf numFmtId="49" fontId="6" fillId="9" borderId="5" xfId="0" applyNumberFormat="1" applyFont="1" applyFill="1" applyBorder="1" applyAlignment="1">
      <alignment horizontal="center" vertical="center"/>
    </xf>
    <xf numFmtId="49" fontId="6" fillId="9" borderId="29" xfId="0" applyNumberFormat="1" applyFont="1" applyFill="1" applyBorder="1" applyAlignment="1">
      <alignment horizontal="center" vertical="center"/>
    </xf>
    <xf numFmtId="49" fontId="4" fillId="9" borderId="1" xfId="0" applyNumberFormat="1" applyFont="1" applyFill="1" applyBorder="1" applyAlignment="1">
      <alignment horizontal="center"/>
    </xf>
    <xf numFmtId="49" fontId="4" fillId="9" borderId="15" xfId="0" applyNumberFormat="1" applyFont="1" applyFill="1" applyBorder="1" applyAlignment="1">
      <alignment horizontal="center"/>
    </xf>
    <xf numFmtId="49" fontId="4" fillId="9" borderId="29" xfId="0" applyNumberFormat="1" applyFont="1" applyFill="1" applyBorder="1" applyAlignment="1">
      <alignment horizontal="center"/>
    </xf>
    <xf numFmtId="49" fontId="6" fillId="9" borderId="1" xfId="0" applyNumberFormat="1" applyFont="1" applyFill="1" applyBorder="1" applyAlignment="1">
      <alignment horizontal="center"/>
    </xf>
    <xf numFmtId="49" fontId="6" fillId="10" borderId="5" xfId="0" applyNumberFormat="1" applyFont="1" applyFill="1" applyBorder="1" applyAlignment="1">
      <alignment horizontal="center" vertical="center"/>
    </xf>
    <xf numFmtId="49" fontId="4" fillId="10" borderId="6" xfId="0" applyNumberFormat="1" applyFont="1" applyFill="1" applyBorder="1" applyAlignment="1">
      <alignment horizontal="center"/>
    </xf>
    <xf numFmtId="2" fontId="4" fillId="10" borderId="7" xfId="0" applyNumberFormat="1" applyFont="1" applyFill="1" applyBorder="1" applyAlignment="1">
      <alignment horizontal="center"/>
    </xf>
    <xf numFmtId="2" fontId="4" fillId="10" borderId="24" xfId="0" applyNumberFormat="1" applyFont="1" applyFill="1" applyBorder="1" applyAlignment="1">
      <alignment horizontal="center"/>
    </xf>
    <xf numFmtId="49" fontId="4" fillId="10" borderId="26" xfId="0" applyNumberFormat="1" applyFont="1" applyFill="1" applyBorder="1" applyAlignment="1">
      <alignment horizontal="center"/>
    </xf>
    <xf numFmtId="49" fontId="4" fillId="10" borderId="5" xfId="0" applyNumberFormat="1" applyFont="1" applyFill="1" applyBorder="1" applyAlignment="1">
      <alignment horizontal="center"/>
    </xf>
    <xf numFmtId="49" fontId="6" fillId="10" borderId="6" xfId="0" applyNumberFormat="1" applyFont="1" applyFill="1" applyBorder="1" applyAlignment="1">
      <alignment horizontal="center"/>
    </xf>
    <xf numFmtId="0" fontId="4" fillId="9" borderId="20" xfId="0" applyFont="1" applyFill="1" applyBorder="1" applyAlignment="1">
      <alignment horizontal="center" vertical="center"/>
    </xf>
    <xf numFmtId="0" fontId="4" fillId="9" borderId="19" xfId="0" applyNumberFormat="1" applyFont="1" applyFill="1" applyBorder="1" applyAlignment="1">
      <alignment horizontal="center"/>
    </xf>
    <xf numFmtId="0" fontId="4" fillId="4" borderId="1" xfId="0" applyNumberFormat="1" applyFont="1" applyFill="1" applyBorder="1" applyAlignment="1">
      <alignment horizontal="center"/>
    </xf>
    <xf numFmtId="0" fontId="4" fillId="4" borderId="6" xfId="0" applyNumberFormat="1" applyFont="1" applyFill="1" applyBorder="1" applyAlignment="1">
      <alignment horizontal="center"/>
    </xf>
    <xf numFmtId="49" fontId="13" fillId="2" borderId="0" xfId="0" applyNumberFormat="1" applyFont="1" applyFill="1"/>
    <xf numFmtId="49" fontId="0" fillId="2" borderId="0" xfId="0" applyNumberFormat="1" applyFill="1"/>
    <xf numFmtId="49" fontId="9" fillId="2" borderId="0" xfId="0" applyNumberFormat="1" applyFont="1" applyFill="1"/>
    <xf numFmtId="49" fontId="0" fillId="2" borderId="0" xfId="0" applyNumberFormat="1" applyFont="1" applyFill="1"/>
    <xf numFmtId="49" fontId="14" fillId="2" borderId="0" xfId="0" applyNumberFormat="1" applyFont="1" applyFill="1"/>
    <xf numFmtId="49" fontId="12" fillId="2" borderId="0" xfId="0" applyNumberFormat="1" applyFont="1" applyFill="1"/>
    <xf numFmtId="0" fontId="14" fillId="0" borderId="0" xfId="0" applyFont="1" applyAlignment="1">
      <alignment vertical="center" wrapText="1"/>
    </xf>
    <xf numFmtId="49" fontId="14" fillId="2" borderId="0" xfId="0" applyNumberFormat="1" applyFont="1" applyFill="1" applyAlignment="1">
      <alignment wrapText="1"/>
    </xf>
    <xf numFmtId="0" fontId="9" fillId="0" borderId="0" xfId="0" applyFont="1"/>
    <xf numFmtId="0" fontId="9"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49" fontId="11" fillId="2" borderId="0" xfId="0" applyNumberFormat="1" applyFont="1" applyFill="1" applyBorder="1"/>
    <xf numFmtId="49" fontId="9" fillId="2" borderId="0" xfId="0" applyNumberFormat="1" applyFont="1" applyFill="1" applyBorder="1"/>
    <xf numFmtId="49" fontId="0" fillId="2" borderId="0" xfId="0" applyNumberFormat="1" applyFill="1" applyAlignment="1">
      <alignment wrapText="1"/>
    </xf>
    <xf numFmtId="49" fontId="0" fillId="2" borderId="0" xfId="0" applyNumberFormat="1" applyFont="1" applyFill="1" applyBorder="1" applyAlignment="1">
      <alignment vertical="center" wrapText="1"/>
    </xf>
    <xf numFmtId="49" fontId="0" fillId="2" borderId="0" xfId="0" applyNumberFormat="1" applyFont="1" applyFill="1" applyBorder="1"/>
    <xf numFmtId="49" fontId="13" fillId="2" borderId="0" xfId="0" applyNumberFormat="1" applyFont="1" applyFill="1" applyBorder="1"/>
    <xf numFmtId="2" fontId="0" fillId="2" borderId="0" xfId="0" applyNumberFormat="1" applyFill="1"/>
    <xf numFmtId="2" fontId="0" fillId="2" borderId="0" xfId="0" applyNumberFormat="1" applyFill="1" applyAlignment="1">
      <alignment wrapText="1"/>
    </xf>
    <xf numFmtId="2" fontId="10" fillId="2" borderId="0" xfId="0" applyNumberFormat="1" applyFont="1" applyFill="1" applyAlignment="1">
      <alignment vertical="center" wrapText="1"/>
    </xf>
    <xf numFmtId="1" fontId="16" fillId="2" borderId="37" xfId="0" applyNumberFormat="1" applyFont="1" applyFill="1" applyBorder="1" applyAlignment="1">
      <alignment horizontal="center" vertical="center"/>
    </xf>
    <xf numFmtId="2" fontId="16" fillId="2" borderId="37" xfId="0" applyNumberFormat="1" applyFont="1" applyFill="1" applyBorder="1" applyAlignment="1">
      <alignment horizontal="center" vertical="center"/>
    </xf>
    <xf numFmtId="2" fontId="16" fillId="2" borderId="9"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9" fontId="17" fillId="2" borderId="22" xfId="2" applyFont="1" applyFill="1" applyBorder="1" applyAlignment="1">
      <alignment horizontal="center" vertical="center"/>
    </xf>
    <xf numFmtId="9" fontId="17" fillId="2" borderId="39" xfId="2" applyFont="1" applyFill="1" applyBorder="1" applyAlignment="1">
      <alignment horizontal="center" vertical="center"/>
    </xf>
    <xf numFmtId="9" fontId="17" fillId="2" borderId="39" xfId="2" applyFont="1" applyFill="1" applyBorder="1" applyAlignment="1">
      <alignment horizontal="center" vertical="top"/>
    </xf>
    <xf numFmtId="2" fontId="17" fillId="2" borderId="36" xfId="0" applyNumberFormat="1" applyFont="1" applyFill="1" applyBorder="1" applyAlignment="1">
      <alignment horizontal="center" vertical="top"/>
    </xf>
    <xf numFmtId="2" fontId="17" fillId="2" borderId="38" xfId="0" applyNumberFormat="1" applyFont="1" applyFill="1" applyBorder="1" applyAlignment="1">
      <alignment horizontal="center" vertical="top"/>
    </xf>
    <xf numFmtId="2" fontId="17" fillId="2" borderId="39" xfId="0" applyNumberFormat="1" applyFont="1" applyFill="1" applyBorder="1" applyAlignment="1">
      <alignment horizontal="center" vertical="top"/>
    </xf>
    <xf numFmtId="49" fontId="0" fillId="2" borderId="0" xfId="0" applyNumberFormat="1" applyFont="1" applyFill="1" applyBorder="1" applyAlignment="1">
      <alignment wrapText="1"/>
    </xf>
    <xf numFmtId="0" fontId="4" fillId="9" borderId="17" xfId="0" applyFont="1" applyFill="1" applyBorder="1" applyAlignment="1">
      <alignment horizontal="center" vertical="center"/>
    </xf>
    <xf numFmtId="2" fontId="6" fillId="10" borderId="7" xfId="0" applyNumberFormat="1" applyFont="1" applyFill="1" applyBorder="1" applyAlignment="1">
      <alignment horizontal="center"/>
    </xf>
    <xf numFmtId="2" fontId="6" fillId="9" borderId="7" xfId="0" applyNumberFormat="1" applyFont="1" applyFill="1" applyBorder="1" applyAlignment="1">
      <alignment horizontal="center"/>
    </xf>
    <xf numFmtId="2" fontId="6" fillId="8" borderId="7" xfId="0" applyNumberFormat="1" applyFont="1" applyFill="1" applyBorder="1" applyAlignment="1">
      <alignment horizontal="center"/>
    </xf>
    <xf numFmtId="49" fontId="6" fillId="4" borderId="29"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6" fillId="4" borderId="7" xfId="0" applyNumberFormat="1" applyFont="1" applyFill="1" applyBorder="1" applyAlignment="1">
      <alignment horizontal="center"/>
    </xf>
    <xf numFmtId="49" fontId="4" fillId="4" borderId="17" xfId="0" applyNumberFormat="1" applyFont="1" applyFill="1" applyBorder="1" applyAlignment="1">
      <alignment horizontal="center" vertical="center"/>
    </xf>
    <xf numFmtId="49" fontId="3" fillId="3" borderId="6" xfId="0" applyNumberFormat="1" applyFont="1" applyFill="1" applyBorder="1" applyAlignment="1">
      <alignment horizontal="center"/>
    </xf>
    <xf numFmtId="49" fontId="2" fillId="3" borderId="4" xfId="0" applyNumberFormat="1" applyFont="1" applyFill="1" applyBorder="1" applyAlignment="1">
      <alignment horizontal="center" vertical="center"/>
    </xf>
    <xf numFmtId="0" fontId="4" fillId="0" borderId="13" xfId="0" applyFont="1" applyBorder="1" applyAlignment="1">
      <alignment horizontal="center" vertical="center"/>
    </xf>
    <xf numFmtId="49" fontId="2" fillId="3" borderId="5" xfId="0" applyNumberFormat="1" applyFont="1" applyFill="1" applyBorder="1" applyAlignment="1">
      <alignment horizontal="center"/>
    </xf>
    <xf numFmtId="49" fontId="3" fillId="3" borderId="6" xfId="0" applyNumberFormat="1" applyFont="1" applyFill="1" applyBorder="1" applyAlignment="1">
      <alignment horizontal="center"/>
    </xf>
    <xf numFmtId="0" fontId="6" fillId="4" borderId="1"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0" xfId="0" applyFont="1" applyFill="1" applyBorder="1" applyAlignment="1">
      <alignment horizontal="center" vertical="center"/>
    </xf>
    <xf numFmtId="2" fontId="6" fillId="4" borderId="15" xfId="0" applyNumberFormat="1" applyFont="1" applyFill="1" applyBorder="1" applyAlignment="1">
      <alignment horizontal="center" vertical="center"/>
    </xf>
    <xf numFmtId="2" fontId="6" fillId="4" borderId="22" xfId="0" applyNumberFormat="1" applyFont="1" applyFill="1" applyBorder="1" applyAlignment="1">
      <alignment horizontal="center" vertical="center"/>
    </xf>
    <xf numFmtId="2" fontId="6" fillId="0" borderId="22" xfId="0" applyNumberFormat="1" applyFont="1" applyBorder="1" applyAlignment="1">
      <alignment horizontal="center" vertical="center"/>
    </xf>
    <xf numFmtId="2" fontId="6" fillId="0" borderId="11" xfId="0" applyNumberFormat="1" applyFont="1" applyBorder="1" applyAlignment="1">
      <alignment horizontal="center" vertical="center"/>
    </xf>
    <xf numFmtId="49" fontId="6" fillId="4" borderId="1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4" fillId="4" borderId="16" xfId="0" applyNumberFormat="1"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10" xfId="0" applyNumberFormat="1" applyFont="1" applyBorder="1" applyAlignment="1">
      <alignment horizontal="center" vertical="center"/>
    </xf>
    <xf numFmtId="2" fontId="4" fillId="4" borderId="1" xfId="0" applyNumberFormat="1" applyFont="1" applyFill="1" applyBorder="1" applyAlignment="1">
      <alignment horizontal="center" vertical="center"/>
    </xf>
    <xf numFmtId="2" fontId="4" fillId="0" borderId="16" xfId="0" applyNumberFormat="1" applyFont="1" applyBorder="1" applyAlignment="1">
      <alignment horizontal="center" vertical="center"/>
    </xf>
    <xf numFmtId="2" fontId="4" fillId="0" borderId="10" xfId="0" applyNumberFormat="1" applyFont="1" applyBorder="1" applyAlignment="1">
      <alignment horizontal="center" vertical="center"/>
    </xf>
    <xf numFmtId="2" fontId="6" fillId="4" borderId="1" xfId="0" applyNumberFormat="1" applyFont="1" applyFill="1" applyBorder="1" applyAlignment="1">
      <alignment horizontal="center" vertical="center"/>
    </xf>
    <xf numFmtId="2" fontId="6" fillId="0" borderId="16" xfId="0" applyNumberFormat="1" applyFont="1" applyBorder="1" applyAlignment="1">
      <alignment horizontal="center" vertical="center"/>
    </xf>
    <xf numFmtId="2" fontId="6" fillId="0" borderId="10" xfId="0" applyNumberFormat="1" applyFont="1" applyBorder="1" applyAlignment="1">
      <alignment horizontal="center" vertical="center"/>
    </xf>
    <xf numFmtId="2" fontId="4" fillId="4" borderId="17" xfId="0" applyNumberFormat="1" applyFont="1" applyFill="1" applyBorder="1" applyAlignment="1">
      <alignment horizontal="center" vertical="center"/>
    </xf>
    <xf numFmtId="2" fontId="4" fillId="4" borderId="23" xfId="0" applyNumberFormat="1" applyFont="1" applyFill="1" applyBorder="1" applyAlignment="1">
      <alignment horizontal="center" vertical="center"/>
    </xf>
    <xf numFmtId="2" fontId="4" fillId="0" borderId="23" xfId="0" applyNumberFormat="1" applyFont="1" applyBorder="1" applyAlignment="1">
      <alignment horizontal="center" vertical="center"/>
    </xf>
    <xf numFmtId="2" fontId="4" fillId="0" borderId="20" xfId="0" applyNumberFormat="1" applyFont="1" applyBorder="1" applyAlignment="1">
      <alignment horizontal="center" vertical="center"/>
    </xf>
    <xf numFmtId="49" fontId="2" fillId="3" borderId="3" xfId="0" applyNumberFormat="1" applyFont="1" applyFill="1" applyBorder="1" applyAlignment="1">
      <alignment horizontal="center" vertical="center"/>
    </xf>
    <xf numFmtId="0" fontId="4" fillId="0" borderId="12" xfId="0" applyFont="1" applyBorder="1" applyAlignment="1">
      <alignment horizontal="center" vertical="center"/>
    </xf>
    <xf numFmtId="49" fontId="2" fillId="3" borderId="1" xfId="0" applyNumberFormat="1" applyFont="1" applyFill="1" applyBorder="1" applyAlignment="1">
      <alignment horizontal="center" vertical="center"/>
    </xf>
    <xf numFmtId="0" fontId="4" fillId="0" borderId="10" xfId="0" applyFont="1" applyBorder="1" applyAlignment="1">
      <alignment horizontal="center" vertical="center"/>
    </xf>
    <xf numFmtId="49" fontId="2" fillId="3" borderId="7" xfId="0" applyNumberFormat="1" applyFont="1" applyFill="1" applyBorder="1" applyAlignment="1">
      <alignment horizontal="center" vertical="center"/>
    </xf>
    <xf numFmtId="0" fontId="4" fillId="0" borderId="8" xfId="0" applyFont="1" applyBorder="1" applyAlignment="1">
      <alignment horizontal="center" vertical="center"/>
    </xf>
    <xf numFmtId="0" fontId="5" fillId="3" borderId="9" xfId="0" applyFont="1" applyFill="1" applyBorder="1" applyAlignment="1">
      <alignment horizontal="center" vertical="center" wrapText="1"/>
    </xf>
    <xf numFmtId="0" fontId="5" fillId="0" borderId="14" xfId="0" applyFont="1" applyBorder="1" applyAlignment="1">
      <alignment horizontal="center" vertical="center" wrapText="1"/>
    </xf>
    <xf numFmtId="49" fontId="2" fillId="3" borderId="2" xfId="0" applyNumberFormat="1" applyFont="1" applyFill="1" applyBorder="1" applyAlignment="1">
      <alignment horizontal="center" vertical="center"/>
    </xf>
    <xf numFmtId="0" fontId="4" fillId="0" borderId="11" xfId="0" applyFont="1" applyBorder="1" applyAlignment="1">
      <alignment horizontal="center" vertical="center"/>
    </xf>
    <xf numFmtId="0" fontId="6" fillId="0" borderId="10" xfId="0" applyFont="1" applyBorder="1" applyAlignment="1">
      <alignment horizontal="center" vertical="center"/>
    </xf>
    <xf numFmtId="49" fontId="6" fillId="4" borderId="18" xfId="0" applyNumberFormat="1" applyFont="1" applyFill="1" applyBorder="1" applyAlignment="1">
      <alignment horizontal="center" vertical="center"/>
    </xf>
    <xf numFmtId="0" fontId="6" fillId="0" borderId="12" xfId="0" applyFont="1" applyBorder="1" applyAlignment="1">
      <alignment horizontal="center" vertical="center"/>
    </xf>
    <xf numFmtId="49" fontId="4" fillId="4" borderId="1" xfId="0" applyNumberFormat="1" applyFont="1" applyFill="1" applyBorder="1" applyAlignment="1">
      <alignment horizontal="center" vertical="center"/>
    </xf>
    <xf numFmtId="2" fontId="4" fillId="4" borderId="10" xfId="0" applyNumberFormat="1" applyFont="1" applyFill="1" applyBorder="1" applyAlignment="1">
      <alignment horizontal="center" vertical="center"/>
    </xf>
    <xf numFmtId="2" fontId="6" fillId="4" borderId="10" xfId="0" applyNumberFormat="1" applyFont="1" applyFill="1" applyBorder="1" applyAlignment="1">
      <alignment horizontal="center" vertical="center"/>
    </xf>
    <xf numFmtId="49" fontId="4" fillId="4" borderId="17"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2" fontId="4" fillId="4" borderId="21" xfId="0" applyNumberFormat="1" applyFont="1" applyFill="1" applyBorder="1" applyAlignment="1">
      <alignment horizontal="center"/>
    </xf>
    <xf numFmtId="0" fontId="4" fillId="0" borderId="9" xfId="0" applyFont="1" applyBorder="1" applyAlignment="1">
      <alignment horizontal="center"/>
    </xf>
    <xf numFmtId="0" fontId="4" fillId="0" borderId="14" xfId="0" applyFont="1" applyBorder="1" applyAlignment="1">
      <alignment horizontal="center"/>
    </xf>
    <xf numFmtId="49" fontId="4" fillId="4" borderId="25" xfId="0" applyNumberFormat="1" applyFont="1" applyFill="1" applyBorder="1" applyAlignment="1">
      <alignment horizontal="center"/>
    </xf>
    <xf numFmtId="0" fontId="4" fillId="0" borderId="8" xfId="0" applyFont="1" applyBorder="1" applyAlignment="1">
      <alignment horizontal="center"/>
    </xf>
    <xf numFmtId="0" fontId="4" fillId="0" borderId="26" xfId="0" applyFont="1" applyBorder="1" applyAlignment="1">
      <alignment horizontal="center"/>
    </xf>
    <xf numFmtId="2" fontId="6" fillId="4" borderId="7" xfId="0" applyNumberFormat="1" applyFont="1" applyFill="1" applyBorder="1" applyAlignment="1">
      <alignment horizontal="center"/>
    </xf>
    <xf numFmtId="0" fontId="4" fillId="4" borderId="21" xfId="0" applyFont="1" applyFill="1" applyBorder="1" applyAlignment="1">
      <alignment horizontal="center"/>
    </xf>
    <xf numFmtId="49" fontId="4" fillId="4" borderId="25" xfId="0" applyNumberFormat="1" applyFont="1" applyFill="1" applyBorder="1" applyAlignment="1">
      <alignment horizontal="center" vertical="center"/>
    </xf>
    <xf numFmtId="0" fontId="4" fillId="0" borderId="26" xfId="0" applyFont="1" applyBorder="1" applyAlignment="1">
      <alignment horizontal="center" vertical="center"/>
    </xf>
    <xf numFmtId="49" fontId="6" fillId="4" borderId="25" xfId="0" applyNumberFormat="1" applyFont="1" applyFill="1" applyBorder="1" applyAlignment="1">
      <alignment horizontal="center" vertical="center"/>
    </xf>
    <xf numFmtId="49" fontId="6" fillId="4" borderId="18" xfId="0" applyNumberFormat="1" applyFont="1" applyFill="1" applyBorder="1" applyAlignment="1">
      <alignment horizontal="center" vertical="center" wrapText="1"/>
    </xf>
    <xf numFmtId="0" fontId="4" fillId="0" borderId="28"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6" xfId="0" applyFont="1" applyBorder="1" applyAlignment="1">
      <alignment horizontal="center" vertical="center"/>
    </xf>
    <xf numFmtId="2" fontId="4" fillId="4" borderId="16" xfId="0" applyNumberFormat="1" applyFont="1" applyFill="1" applyBorder="1" applyAlignment="1">
      <alignment horizontal="center" vertical="center"/>
    </xf>
    <xf numFmtId="2" fontId="6" fillId="4" borderId="16" xfId="0" applyNumberFormat="1" applyFont="1" applyFill="1" applyBorder="1" applyAlignment="1">
      <alignment horizontal="center" vertical="center"/>
    </xf>
    <xf numFmtId="2" fontId="4" fillId="4" borderId="20"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6" borderId="16" xfId="0" applyFont="1" applyFill="1" applyBorder="1" applyAlignment="1">
      <alignment horizontal="center" vertical="center"/>
    </xf>
    <xf numFmtId="2" fontId="6" fillId="6" borderId="15" xfId="0" applyNumberFormat="1" applyFont="1" applyFill="1" applyBorder="1" applyAlignment="1">
      <alignment horizontal="center" vertical="center"/>
    </xf>
    <xf numFmtId="49" fontId="8" fillId="6" borderId="18"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2" fontId="4" fillId="6" borderId="1" xfId="0" applyNumberFormat="1" applyFont="1" applyFill="1" applyBorder="1" applyAlignment="1">
      <alignment horizontal="center" vertical="center"/>
    </xf>
    <xf numFmtId="49" fontId="6" fillId="4" borderId="29"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0" xfId="0" applyNumberFormat="1" applyFont="1" applyFill="1" applyBorder="1" applyAlignment="1">
      <alignment horizontal="center" vertical="center"/>
    </xf>
    <xf numFmtId="2" fontId="6" fillId="4" borderId="7" xfId="0" applyNumberFormat="1" applyFont="1" applyFill="1" applyBorder="1" applyAlignment="1">
      <alignment horizontal="center" vertical="center"/>
    </xf>
    <xf numFmtId="2" fontId="4" fillId="0" borderId="8" xfId="0" applyNumberFormat="1" applyFont="1" applyBorder="1" applyAlignment="1">
      <alignment horizontal="center" vertical="center"/>
    </xf>
    <xf numFmtId="2" fontId="4" fillId="0" borderId="26" xfId="0" applyNumberFormat="1" applyFont="1" applyBorder="1" applyAlignment="1">
      <alignment horizontal="center" vertical="center"/>
    </xf>
    <xf numFmtId="2" fontId="4" fillId="0" borderId="8" xfId="0" applyNumberFormat="1" applyFont="1" applyBorder="1" applyAlignment="1">
      <alignment horizontal="center"/>
    </xf>
    <xf numFmtId="2" fontId="4" fillId="0" borderId="26" xfId="0" applyNumberFormat="1" applyFont="1" applyBorder="1" applyAlignment="1">
      <alignment horizontal="center"/>
    </xf>
    <xf numFmtId="0" fontId="4" fillId="0" borderId="12" xfId="0" applyFont="1" applyBorder="1" applyAlignment="1">
      <alignment horizontal="center" vertical="center" wrapText="1"/>
    </xf>
    <xf numFmtId="0" fontId="4" fillId="0" borderId="10" xfId="0" applyFont="1" applyBorder="1" applyAlignment="1">
      <alignment horizontal="center"/>
    </xf>
    <xf numFmtId="2" fontId="4" fillId="0" borderId="10" xfId="0" applyNumberFormat="1" applyFont="1" applyBorder="1" applyAlignment="1">
      <alignment horizontal="center"/>
    </xf>
    <xf numFmtId="2" fontId="6" fillId="0" borderId="10" xfId="0" applyNumberFormat="1" applyFont="1" applyBorder="1" applyAlignment="1">
      <alignment horizontal="center"/>
    </xf>
    <xf numFmtId="49" fontId="4" fillId="4" borderId="23" xfId="0" applyNumberFormat="1" applyFont="1" applyFill="1" applyBorder="1" applyAlignment="1">
      <alignment horizontal="center" vertical="center"/>
    </xf>
    <xf numFmtId="0" fontId="4" fillId="0" borderId="20" xfId="0" applyFont="1" applyBorder="1" applyAlignment="1">
      <alignment horizontal="center"/>
    </xf>
    <xf numFmtId="2" fontId="6" fillId="6" borderId="1" xfId="0" applyNumberFormat="1" applyFont="1" applyFill="1" applyBorder="1" applyAlignment="1">
      <alignment horizontal="center" vertical="center"/>
    </xf>
    <xf numFmtId="2" fontId="4" fillId="6" borderId="17" xfId="0" applyNumberFormat="1" applyFont="1" applyFill="1" applyBorder="1" applyAlignment="1">
      <alignment horizontal="center" vertical="center"/>
    </xf>
    <xf numFmtId="0" fontId="4" fillId="0" borderId="20" xfId="0" applyFont="1" applyBorder="1" applyAlignment="1">
      <alignment horizontal="center" vertical="center"/>
    </xf>
    <xf numFmtId="49" fontId="4" fillId="6" borderId="25" xfId="0" applyNumberFormat="1" applyFont="1" applyFill="1" applyBorder="1" applyAlignment="1">
      <alignment horizontal="center"/>
    </xf>
    <xf numFmtId="0" fontId="4" fillId="6" borderId="8" xfId="0" applyFont="1" applyFill="1" applyBorder="1" applyAlignment="1">
      <alignment horizontal="center"/>
    </xf>
    <xf numFmtId="0" fontId="4" fillId="6" borderId="26" xfId="0" applyFont="1" applyFill="1" applyBorder="1" applyAlignment="1">
      <alignment horizontal="center"/>
    </xf>
    <xf numFmtId="2" fontId="4" fillId="6" borderId="21" xfId="0" applyNumberFormat="1" applyFont="1" applyFill="1" applyBorder="1" applyAlignment="1">
      <alignment horizontal="center"/>
    </xf>
    <xf numFmtId="49" fontId="6" fillId="6" borderId="25" xfId="0" applyNumberFormat="1" applyFont="1" applyFill="1" applyBorder="1" applyAlignment="1">
      <alignment horizontal="center" vertical="center"/>
    </xf>
    <xf numFmtId="2" fontId="6" fillId="4" borderId="30" xfId="0" applyNumberFormat="1" applyFont="1" applyFill="1" applyBorder="1" applyAlignment="1">
      <alignment horizontal="center"/>
    </xf>
    <xf numFmtId="0" fontId="4" fillId="0" borderId="31" xfId="0" applyFont="1" applyBorder="1" applyAlignment="1">
      <alignment horizontal="center"/>
    </xf>
    <xf numFmtId="0" fontId="4" fillId="0" borderId="15" xfId="0" applyFont="1" applyBorder="1" applyAlignment="1">
      <alignment horizontal="center"/>
    </xf>
    <xf numFmtId="49" fontId="4" fillId="4" borderId="32" xfId="0" applyNumberFormat="1" applyFont="1" applyFill="1" applyBorder="1" applyAlignment="1">
      <alignment horizontal="center"/>
    </xf>
    <xf numFmtId="49" fontId="6" fillId="6" borderId="25" xfId="0" applyNumberFormat="1" applyFont="1" applyFill="1" applyBorder="1" applyAlignment="1">
      <alignment horizontal="center"/>
    </xf>
    <xf numFmtId="49" fontId="4" fillId="6" borderId="32" xfId="0" applyNumberFormat="1" applyFont="1" applyFill="1" applyBorder="1" applyAlignment="1">
      <alignment horizontal="center"/>
    </xf>
    <xf numFmtId="49" fontId="6" fillId="6" borderId="18" xfId="0" applyNumberFormat="1" applyFont="1" applyFill="1" applyBorder="1" applyAlignment="1">
      <alignment horizontal="center" vertical="center"/>
    </xf>
    <xf numFmtId="0" fontId="4" fillId="7" borderId="21" xfId="0" applyFont="1" applyFill="1" applyBorder="1" applyAlignment="1">
      <alignment horizontal="center"/>
    </xf>
    <xf numFmtId="49" fontId="8" fillId="7" borderId="29" xfId="0" applyNumberFormat="1" applyFont="1" applyFill="1" applyBorder="1" applyAlignment="1">
      <alignment horizontal="center" vertical="center"/>
    </xf>
    <xf numFmtId="49" fontId="8" fillId="7" borderId="13" xfId="0" applyNumberFormat="1" applyFont="1" applyFill="1" applyBorder="1" applyAlignment="1">
      <alignment horizontal="center" vertical="center"/>
    </xf>
    <xf numFmtId="49" fontId="4" fillId="7" borderId="1" xfId="0" applyNumberFormat="1" applyFont="1" applyFill="1" applyBorder="1" applyAlignment="1">
      <alignment horizontal="center" vertical="center"/>
    </xf>
    <xf numFmtId="49" fontId="4" fillId="7" borderId="10" xfId="0" applyNumberFormat="1" applyFont="1" applyFill="1" applyBorder="1" applyAlignment="1">
      <alignment horizontal="center" vertical="center"/>
    </xf>
    <xf numFmtId="2" fontId="4" fillId="7" borderId="1" xfId="0" applyNumberFormat="1" applyFont="1" applyFill="1" applyBorder="1" applyAlignment="1">
      <alignment horizontal="center" vertical="center"/>
    </xf>
    <xf numFmtId="2" fontId="6" fillId="7" borderId="1" xfId="0" applyNumberFormat="1" applyFont="1" applyFill="1" applyBorder="1" applyAlignment="1">
      <alignment horizontal="center" vertical="center"/>
    </xf>
    <xf numFmtId="49" fontId="4" fillId="7" borderId="17" xfId="0" applyNumberFormat="1" applyFont="1" applyFill="1" applyBorder="1" applyAlignment="1">
      <alignment horizontal="center" vertical="center"/>
    </xf>
    <xf numFmtId="49" fontId="4" fillId="7" borderId="20"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0" xfId="0" applyFont="1" applyFill="1" applyBorder="1" applyAlignment="1">
      <alignment horizontal="center" vertical="center"/>
    </xf>
    <xf numFmtId="2" fontId="6" fillId="7" borderId="15" xfId="0" applyNumberFormat="1" applyFont="1" applyFill="1" applyBorder="1" applyAlignment="1">
      <alignment horizontal="center" vertical="center"/>
    </xf>
    <xf numFmtId="49" fontId="6" fillId="7" borderId="29" xfId="0" applyNumberFormat="1" applyFont="1" applyFill="1" applyBorder="1" applyAlignment="1">
      <alignment horizontal="center" vertical="center"/>
    </xf>
    <xf numFmtId="49" fontId="4" fillId="0" borderId="35"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6" fillId="7" borderId="8" xfId="0" applyNumberFormat="1" applyFont="1" applyFill="1" applyBorder="1" applyAlignment="1">
      <alignment horizontal="center" vertical="center"/>
    </xf>
    <xf numFmtId="49" fontId="4" fillId="0" borderId="8" xfId="0" applyNumberFormat="1" applyFont="1" applyBorder="1" applyAlignment="1">
      <alignment horizontal="center"/>
    </xf>
    <xf numFmtId="49" fontId="4" fillId="0" borderId="26" xfId="0" applyNumberFormat="1" applyFont="1" applyBorder="1" applyAlignment="1">
      <alignment horizontal="center"/>
    </xf>
    <xf numFmtId="49" fontId="4" fillId="7" borderId="25" xfId="0" applyNumberFormat="1" applyFont="1" applyFill="1" applyBorder="1" applyAlignment="1">
      <alignment horizontal="center"/>
    </xf>
    <xf numFmtId="49" fontId="4" fillId="7" borderId="8" xfId="0" applyNumberFormat="1" applyFont="1" applyFill="1" applyBorder="1" applyAlignment="1">
      <alignment horizontal="center"/>
    </xf>
    <xf numFmtId="49" fontId="4" fillId="7" borderId="26" xfId="0" applyNumberFormat="1" applyFont="1" applyFill="1" applyBorder="1" applyAlignment="1">
      <alignment horizontal="center"/>
    </xf>
    <xf numFmtId="49" fontId="4" fillId="7" borderId="35" xfId="0" applyNumberFormat="1" applyFont="1" applyFill="1" applyBorder="1" applyAlignment="1">
      <alignment horizontal="center" vertical="center"/>
    </xf>
    <xf numFmtId="164" fontId="7" fillId="7" borderId="1" xfId="1" applyNumberFormat="1" applyFont="1" applyFill="1" applyBorder="1" applyAlignment="1">
      <alignment horizontal="center" vertical="center"/>
    </xf>
    <xf numFmtId="164" fontId="7" fillId="7" borderId="16" xfId="1" applyNumberFormat="1" applyFont="1" applyFill="1" applyBorder="1" applyAlignment="1">
      <alignment horizontal="center" vertical="center"/>
    </xf>
    <xf numFmtId="164" fontId="7" fillId="7" borderId="10" xfId="1" applyNumberFormat="1" applyFont="1" applyFill="1" applyBorder="1" applyAlignment="1">
      <alignment horizontal="center" vertical="center"/>
    </xf>
    <xf numFmtId="2" fontId="6" fillId="7" borderId="16" xfId="0" applyNumberFormat="1" applyFont="1" applyFill="1" applyBorder="1" applyAlignment="1">
      <alignment horizontal="center" vertical="center"/>
    </xf>
    <xf numFmtId="2" fontId="6" fillId="7" borderId="10" xfId="0" applyNumberFormat="1" applyFont="1" applyFill="1" applyBorder="1" applyAlignment="1">
      <alignment horizontal="center" vertical="center"/>
    </xf>
    <xf numFmtId="49" fontId="4" fillId="7" borderId="23" xfId="0" applyNumberFormat="1" applyFont="1" applyFill="1" applyBorder="1" applyAlignment="1">
      <alignment horizontal="center" vertical="center"/>
    </xf>
    <xf numFmtId="0" fontId="4" fillId="7" borderId="17" xfId="0" applyFont="1" applyFill="1" applyBorder="1" applyAlignment="1">
      <alignment horizontal="center" vertical="center"/>
    </xf>
    <xf numFmtId="0" fontId="4" fillId="0" borderId="23" xfId="0" applyFont="1" applyBorder="1" applyAlignment="1">
      <alignment horizontal="center" vertical="center"/>
    </xf>
    <xf numFmtId="49" fontId="4" fillId="7" borderId="33" xfId="0" applyNumberFormat="1" applyFont="1" applyFill="1" applyBorder="1" applyAlignment="1">
      <alignment horizontal="center"/>
    </xf>
    <xf numFmtId="0" fontId="4" fillId="0" borderId="34" xfId="0" applyFont="1" applyBorder="1" applyAlignment="1">
      <alignment horizontal="center"/>
    </xf>
    <xf numFmtId="0" fontId="4" fillId="0" borderId="11" xfId="0" applyFont="1" applyBorder="1" applyAlignment="1">
      <alignment horizontal="center"/>
    </xf>
    <xf numFmtId="2" fontId="4" fillId="7" borderId="10" xfId="0" applyNumberFormat="1" applyFont="1" applyFill="1" applyBorder="1" applyAlignment="1">
      <alignment horizontal="center" vertical="center"/>
    </xf>
    <xf numFmtId="2" fontId="4" fillId="8" borderId="21" xfId="0" applyNumberFormat="1" applyFont="1" applyFill="1" applyBorder="1" applyAlignment="1">
      <alignment horizontal="center"/>
    </xf>
    <xf numFmtId="49" fontId="4" fillId="8" borderId="25" xfId="0" applyNumberFormat="1" applyFont="1" applyFill="1" applyBorder="1" applyAlignment="1">
      <alignment horizontal="center"/>
    </xf>
    <xf numFmtId="2" fontId="6" fillId="8" borderId="7" xfId="0" applyNumberFormat="1" applyFont="1" applyFill="1" applyBorder="1" applyAlignment="1">
      <alignment horizontal="center"/>
    </xf>
    <xf numFmtId="2" fontId="6" fillId="8" borderId="1" xfId="0" applyNumberFormat="1" applyFont="1" applyFill="1" applyBorder="1" applyAlignment="1">
      <alignment horizontal="center" vertical="center"/>
    </xf>
    <xf numFmtId="0" fontId="6" fillId="0" borderId="16" xfId="0" applyFont="1" applyBorder="1" applyAlignment="1">
      <alignment horizontal="center" vertical="center"/>
    </xf>
    <xf numFmtId="0" fontId="6" fillId="8" borderId="1"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0" xfId="0" applyFont="1" applyFill="1" applyBorder="1" applyAlignment="1">
      <alignment horizontal="center" vertical="center"/>
    </xf>
    <xf numFmtId="49" fontId="4" fillId="8" borderId="26" xfId="0" applyNumberFormat="1" applyFont="1" applyFill="1" applyBorder="1" applyAlignment="1">
      <alignment horizontal="center" vertical="center" wrapText="1"/>
    </xf>
    <xf numFmtId="49" fontId="4" fillId="0" borderId="26" xfId="0" applyNumberFormat="1" applyFont="1" applyBorder="1" applyAlignment="1">
      <alignment horizontal="center" vertical="center" wrapText="1"/>
    </xf>
    <xf numFmtId="49" fontId="6" fillId="8" borderId="18"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xf>
    <xf numFmtId="2" fontId="4" fillId="8" borderId="1" xfId="0" applyNumberFormat="1" applyFont="1" applyFill="1" applyBorder="1" applyAlignment="1">
      <alignment horizontal="center" vertical="center"/>
    </xf>
    <xf numFmtId="2" fontId="4" fillId="8" borderId="17" xfId="0" applyNumberFormat="1" applyFont="1" applyFill="1" applyBorder="1" applyAlignment="1">
      <alignment horizontal="center" vertical="center"/>
    </xf>
    <xf numFmtId="0" fontId="4" fillId="0" borderId="28" xfId="0" applyFont="1" applyBorder="1" applyAlignment="1">
      <alignment horizontal="center" wrapText="1"/>
    </xf>
    <xf numFmtId="0" fontId="4" fillId="0" borderId="12" xfId="0" applyFont="1" applyBorder="1" applyAlignment="1">
      <alignment horizontal="center" wrapText="1"/>
    </xf>
    <xf numFmtId="2" fontId="6" fillId="8" borderId="7" xfId="0" applyNumberFormat="1" applyFont="1" applyFill="1" applyBorder="1" applyAlignment="1">
      <alignment horizontal="center" vertical="center"/>
    </xf>
    <xf numFmtId="49" fontId="6" fillId="8" borderId="18" xfId="0" applyNumberFormat="1" applyFont="1" applyFill="1" applyBorder="1" applyAlignment="1">
      <alignment horizontal="center" vertical="center"/>
    </xf>
    <xf numFmtId="49" fontId="4" fillId="8" borderId="17" xfId="0" applyNumberFormat="1" applyFont="1" applyFill="1" applyBorder="1" applyAlignment="1">
      <alignment horizontal="center" vertical="center"/>
    </xf>
    <xf numFmtId="49" fontId="4" fillId="9" borderId="21" xfId="0" applyNumberFormat="1" applyFont="1" applyFill="1" applyBorder="1" applyAlignment="1">
      <alignment horizontal="center"/>
    </xf>
    <xf numFmtId="49" fontId="4" fillId="9" borderId="14" xfId="0" applyNumberFormat="1" applyFont="1" applyFill="1" applyBorder="1" applyAlignment="1">
      <alignment horizontal="center"/>
    </xf>
    <xf numFmtId="2" fontId="6" fillId="9" borderId="7" xfId="0" applyNumberFormat="1" applyFont="1" applyFill="1" applyBorder="1" applyAlignment="1">
      <alignment horizontal="center"/>
    </xf>
    <xf numFmtId="2" fontId="6" fillId="9" borderId="8" xfId="0" applyNumberFormat="1" applyFont="1" applyFill="1" applyBorder="1" applyAlignment="1">
      <alignment horizontal="center"/>
    </xf>
    <xf numFmtId="2" fontId="6" fillId="9" borderId="26" xfId="0" applyNumberFormat="1" applyFont="1" applyFill="1" applyBorder="1" applyAlignment="1">
      <alignment horizontal="center"/>
    </xf>
    <xf numFmtId="49" fontId="4" fillId="9" borderId="25" xfId="0" applyNumberFormat="1" applyFont="1" applyFill="1" applyBorder="1" applyAlignment="1">
      <alignment horizontal="center"/>
    </xf>
    <xf numFmtId="49" fontId="4" fillId="9" borderId="8" xfId="0" applyNumberFormat="1" applyFont="1" applyFill="1" applyBorder="1" applyAlignment="1">
      <alignment horizontal="center"/>
    </xf>
    <xf numFmtId="49" fontId="4" fillId="9" borderId="26" xfId="0" applyNumberFormat="1" applyFont="1" applyFill="1" applyBorder="1" applyAlignment="1">
      <alignment horizontal="center"/>
    </xf>
    <xf numFmtId="49" fontId="6" fillId="9" borderId="25" xfId="0" applyNumberFormat="1" applyFont="1" applyFill="1" applyBorder="1" applyAlignment="1">
      <alignment horizontal="center" vertical="center"/>
    </xf>
    <xf numFmtId="49" fontId="6" fillId="9" borderId="8" xfId="0" applyNumberFormat="1" applyFont="1" applyFill="1" applyBorder="1" applyAlignment="1">
      <alignment horizontal="center" vertical="center"/>
    </xf>
    <xf numFmtId="49" fontId="6" fillId="9" borderId="26" xfId="0" applyNumberFormat="1" applyFont="1" applyFill="1" applyBorder="1" applyAlignment="1">
      <alignment horizontal="center" vertical="center"/>
    </xf>
    <xf numFmtId="49" fontId="4" fillId="9" borderId="33" xfId="0" applyNumberFormat="1" applyFont="1" applyFill="1" applyBorder="1" applyAlignment="1">
      <alignment horizontal="center"/>
    </xf>
    <xf numFmtId="49" fontId="4" fillId="9" borderId="34" xfId="0" applyNumberFormat="1" applyFont="1" applyFill="1" applyBorder="1" applyAlignment="1">
      <alignment horizontal="center"/>
    </xf>
    <xf numFmtId="49" fontId="4" fillId="9" borderId="11" xfId="0" applyNumberFormat="1" applyFont="1" applyFill="1" applyBorder="1" applyAlignment="1">
      <alignment horizontal="center"/>
    </xf>
    <xf numFmtId="49" fontId="4" fillId="9" borderId="1" xfId="0" applyNumberFormat="1" applyFont="1" applyFill="1" applyBorder="1" applyAlignment="1">
      <alignment horizontal="center" vertical="center"/>
    </xf>
    <xf numFmtId="49" fontId="4" fillId="9" borderId="10" xfId="0" applyNumberFormat="1" applyFont="1" applyFill="1" applyBorder="1" applyAlignment="1">
      <alignment horizontal="center" vertical="center"/>
    </xf>
    <xf numFmtId="49" fontId="6" fillId="9" borderId="18" xfId="0" applyNumberFormat="1" applyFont="1" applyFill="1" applyBorder="1" applyAlignment="1">
      <alignment horizontal="center" vertical="center"/>
    </xf>
    <xf numFmtId="49" fontId="6" fillId="9" borderId="12" xfId="0" applyNumberFormat="1" applyFont="1" applyFill="1" applyBorder="1" applyAlignment="1">
      <alignment horizontal="center" vertical="center"/>
    </xf>
    <xf numFmtId="2" fontId="4" fillId="9" borderId="1" xfId="0" applyNumberFormat="1" applyFont="1" applyFill="1" applyBorder="1" applyAlignment="1">
      <alignment horizontal="center" vertical="center"/>
    </xf>
    <xf numFmtId="2" fontId="4" fillId="9" borderId="10" xfId="0" applyNumberFormat="1" applyFont="1" applyFill="1" applyBorder="1" applyAlignment="1">
      <alignment horizontal="center" vertical="center"/>
    </xf>
    <xf numFmtId="2" fontId="6" fillId="9" borderId="1" xfId="0" applyNumberFormat="1" applyFont="1" applyFill="1" applyBorder="1" applyAlignment="1">
      <alignment horizontal="center" vertical="center"/>
    </xf>
    <xf numFmtId="2" fontId="6" fillId="9" borderId="10" xfId="0" applyNumberFormat="1" applyFont="1" applyFill="1" applyBorder="1" applyAlignment="1">
      <alignment horizontal="center" vertical="center"/>
    </xf>
    <xf numFmtId="2" fontId="6" fillId="10" borderId="7" xfId="0" applyNumberFormat="1" applyFont="1" applyFill="1" applyBorder="1" applyAlignment="1">
      <alignment horizontal="center"/>
    </xf>
    <xf numFmtId="49" fontId="4" fillId="10" borderId="25" xfId="0" applyNumberFormat="1" applyFont="1" applyFill="1" applyBorder="1" applyAlignment="1">
      <alignment horizontal="center"/>
    </xf>
    <xf numFmtId="49" fontId="4" fillId="10" borderId="8" xfId="0" applyNumberFormat="1" applyFont="1" applyFill="1" applyBorder="1" applyAlignment="1">
      <alignment horizontal="center"/>
    </xf>
    <xf numFmtId="49" fontId="4" fillId="10" borderId="26" xfId="0" applyNumberFormat="1" applyFont="1" applyFill="1" applyBorder="1" applyAlignment="1">
      <alignment horizontal="center"/>
    </xf>
    <xf numFmtId="0" fontId="6" fillId="10" borderId="1"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0" xfId="0" applyFont="1" applyFill="1" applyBorder="1" applyAlignment="1">
      <alignment horizontal="center" vertical="center"/>
    </xf>
    <xf numFmtId="49" fontId="4" fillId="10" borderId="17" xfId="0" applyNumberFormat="1" applyFont="1" applyFill="1" applyBorder="1" applyAlignment="1">
      <alignment horizontal="center" vertical="center" wrapText="1"/>
    </xf>
    <xf numFmtId="49" fontId="4" fillId="10" borderId="23"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49" fontId="4" fillId="9" borderId="17" xfId="0" applyNumberFormat="1" applyFont="1" applyFill="1" applyBorder="1" applyAlignment="1">
      <alignment horizontal="center" vertical="center" wrapText="1"/>
    </xf>
    <xf numFmtId="49" fontId="4" fillId="9" borderId="23"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10" xfId="0" applyFont="1" applyFill="1" applyBorder="1" applyAlignment="1">
      <alignment horizontal="center" vertical="center"/>
    </xf>
    <xf numFmtId="0" fontId="0" fillId="0" borderId="10" xfId="0" applyBorder="1" applyAlignment="1">
      <alignment horizontal="center" vertical="center"/>
    </xf>
    <xf numFmtId="0" fontId="4" fillId="9" borderId="17" xfId="0" applyFont="1" applyFill="1" applyBorder="1" applyAlignment="1">
      <alignment horizontal="center" vertical="center"/>
    </xf>
    <xf numFmtId="0" fontId="0" fillId="0" borderId="20" xfId="0" applyBorder="1" applyAlignment="1">
      <alignment horizontal="center" vertical="center"/>
    </xf>
    <xf numFmtId="2" fontId="6" fillId="9" borderId="30" xfId="0" applyNumberFormat="1" applyFont="1" applyFill="1" applyBorder="1" applyAlignment="1">
      <alignment horizontal="center"/>
    </xf>
    <xf numFmtId="2" fontId="6" fillId="9" borderId="31" xfId="0" applyNumberFormat="1" applyFont="1" applyFill="1" applyBorder="1" applyAlignment="1">
      <alignment horizontal="center"/>
    </xf>
    <xf numFmtId="2" fontId="6" fillId="9" borderId="15" xfId="0" applyNumberFormat="1" applyFont="1" applyFill="1" applyBorder="1" applyAlignment="1">
      <alignment horizontal="center"/>
    </xf>
    <xf numFmtId="49" fontId="4" fillId="9" borderId="32" xfId="0" applyNumberFormat="1" applyFont="1" applyFill="1" applyBorder="1" applyAlignment="1">
      <alignment horizontal="center"/>
    </xf>
    <xf numFmtId="49" fontId="4" fillId="9" borderId="31" xfId="0" applyNumberFormat="1" applyFont="1" applyFill="1" applyBorder="1" applyAlignment="1">
      <alignment horizontal="center"/>
    </xf>
    <xf numFmtId="49" fontId="4" fillId="9" borderId="15"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cellXfs>
  <cellStyles count="3">
    <cellStyle name="Normal" xfId="0" builtinId="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kel%20klimatdatabas%20f&#246;r%20m&#246;b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manfattning kategorier"/>
      <sheetName val="Material-kategorier"/>
      <sheetName val="Kontorsstol EPD"/>
      <sheetName val="Enkel stol EPD"/>
      <sheetName val="Fåtölj EPD"/>
      <sheetName val="Konferensstol EPD"/>
      <sheetName val="Soffa EPD"/>
      <sheetName val="Bord EPD"/>
      <sheetName val="Utemöbler EPD"/>
      <sheetName val="Förvaring EPD"/>
      <sheetName val="PCR"/>
      <sheetName val="Blad4"/>
    </sheetNames>
    <sheetDataSet>
      <sheetData sheetId="0"/>
      <sheetData sheetId="1"/>
      <sheetData sheetId="2">
        <row r="5">
          <cell r="AJ5">
            <v>3</v>
          </cell>
          <cell r="AK5">
            <v>103.46666666666665</v>
          </cell>
          <cell r="AL5">
            <v>95.4</v>
          </cell>
          <cell r="AM5" t="str">
            <v>89 - 126</v>
          </cell>
        </row>
        <row r="7">
          <cell r="AJ7">
            <v>6</v>
          </cell>
          <cell r="AK7">
            <v>90.64</v>
          </cell>
          <cell r="AL7">
            <v>88.52000000000001</v>
          </cell>
          <cell r="AM7" t="str">
            <v>77 - 117</v>
          </cell>
          <cell r="AP7">
            <v>2</v>
          </cell>
          <cell r="AQ7">
            <v>14.799999999999997</v>
          </cell>
          <cell r="AR7">
            <v>14.799999999999997</v>
          </cell>
          <cell r="AS7" t="str">
            <v>11-19</v>
          </cell>
        </row>
        <row r="11">
          <cell r="AP11">
            <v>2</v>
          </cell>
          <cell r="AQ11">
            <v>6.65</v>
          </cell>
          <cell r="AR11">
            <v>6.65</v>
          </cell>
          <cell r="AS11" t="str">
            <v>4-10</v>
          </cell>
        </row>
        <row r="12">
          <cell r="AM12" t="str">
            <v>85-126</v>
          </cell>
        </row>
        <row r="32">
          <cell r="AJ32">
            <v>79.066666666666663</v>
          </cell>
          <cell r="AK32">
            <v>90</v>
          </cell>
          <cell r="AL32" t="str">
            <v>55 - 93</v>
          </cell>
        </row>
        <row r="44">
          <cell r="M44">
            <v>47.82</v>
          </cell>
        </row>
      </sheetData>
      <sheetData sheetId="3">
        <row r="14">
          <cell r="X14">
            <v>4</v>
          </cell>
          <cell r="Y14">
            <v>20.5</v>
          </cell>
          <cell r="Z14">
            <v>21.950000000000003</v>
          </cell>
          <cell r="AA14" t="str">
            <v>14 - 24</v>
          </cell>
        </row>
        <row r="18">
          <cell r="X18">
            <v>10</v>
          </cell>
          <cell r="Y18">
            <v>14.190000000000001</v>
          </cell>
          <cell r="Z18">
            <v>15.15</v>
          </cell>
          <cell r="AA18" t="str">
            <v>9 - 20</v>
          </cell>
        </row>
        <row r="22">
          <cell r="AD22">
            <v>2</v>
          </cell>
          <cell r="AE22">
            <v>7.2666666666666666</v>
          </cell>
          <cell r="AF22">
            <v>6</v>
          </cell>
          <cell r="AG22" t="str">
            <v>6-10</v>
          </cell>
        </row>
        <row r="55">
          <cell r="W55">
            <v>3</v>
          </cell>
          <cell r="X55">
            <v>12.666666666666666</v>
          </cell>
          <cell r="Y55">
            <v>12</v>
          </cell>
        </row>
        <row r="81">
          <cell r="X81">
            <v>3</v>
          </cell>
          <cell r="Y81">
            <v>42.333333333333336</v>
          </cell>
          <cell r="Z81">
            <v>44</v>
          </cell>
          <cell r="AA81" t="str">
            <v>36-47</v>
          </cell>
        </row>
      </sheetData>
      <sheetData sheetId="4">
        <row r="5">
          <cell r="AD5" t="str">
            <v>13-68</v>
          </cell>
          <cell r="AF5">
            <v>6</v>
          </cell>
          <cell r="AG5">
            <v>23.5</v>
          </cell>
          <cell r="AH5">
            <v>21.5</v>
          </cell>
          <cell r="AI5" t="str">
            <v>13-42</v>
          </cell>
          <cell r="AK5">
            <v>6</v>
          </cell>
          <cell r="AL5">
            <v>39.5</v>
          </cell>
          <cell r="AM5">
            <v>35</v>
          </cell>
          <cell r="AN5" t="str">
            <v>15-68</v>
          </cell>
        </row>
        <row r="32">
          <cell r="AF32" t="str">
            <v>33-135</v>
          </cell>
          <cell r="AH32">
            <v>4</v>
          </cell>
          <cell r="AI32">
            <v>83.5</v>
          </cell>
          <cell r="AJ32">
            <v>82</v>
          </cell>
          <cell r="AK32" t="str">
            <v>35-135</v>
          </cell>
          <cell r="AM32">
            <v>3</v>
          </cell>
          <cell r="AN32">
            <v>85.666666666666671</v>
          </cell>
          <cell r="AO32">
            <v>97</v>
          </cell>
          <cell r="AP32" t="str">
            <v>33-127</v>
          </cell>
        </row>
        <row r="55">
          <cell r="AC55">
            <v>2</v>
          </cell>
          <cell r="AD55">
            <v>11</v>
          </cell>
          <cell r="AE55">
            <v>11</v>
          </cell>
          <cell r="AF55" t="str">
            <v>6-16</v>
          </cell>
        </row>
      </sheetData>
      <sheetData sheetId="5">
        <row r="4">
          <cell r="AF4">
            <v>29.452380952380953</v>
          </cell>
          <cell r="AG4">
            <v>32</v>
          </cell>
        </row>
        <row r="8">
          <cell r="AF8">
            <v>7</v>
          </cell>
          <cell r="AG8">
            <v>41.142857142857146</v>
          </cell>
          <cell r="AH8">
            <v>38</v>
          </cell>
          <cell r="AI8" t="str">
            <v>11 - 69</v>
          </cell>
        </row>
        <row r="31">
          <cell r="AF31">
            <v>2</v>
          </cell>
          <cell r="AG31">
            <v>37</v>
          </cell>
          <cell r="AH31">
            <v>37</v>
          </cell>
          <cell r="AI31" t="str">
            <v>33-41</v>
          </cell>
        </row>
        <row r="48">
          <cell r="AF48">
            <v>3</v>
          </cell>
          <cell r="AG48">
            <v>9.6666666666666661</v>
          </cell>
          <cell r="AH48">
            <v>10</v>
          </cell>
          <cell r="AI48" t="str">
            <v>9 - 10</v>
          </cell>
        </row>
      </sheetData>
      <sheetData sheetId="6">
        <row r="6">
          <cell r="AI6">
            <v>43</v>
          </cell>
          <cell r="AJ6">
            <v>34</v>
          </cell>
          <cell r="AK6" t="str">
            <v>24-79</v>
          </cell>
        </row>
        <row r="11">
          <cell r="AG11" t="str">
            <v>32-428</v>
          </cell>
          <cell r="AI11">
            <v>66.571428571428569</v>
          </cell>
          <cell r="AJ11">
            <v>52</v>
          </cell>
          <cell r="AK11" t="str">
            <v>32-121</v>
          </cell>
        </row>
        <row r="34">
          <cell r="AF34" t="str">
            <v>54-195</v>
          </cell>
          <cell r="AI34">
            <v>3</v>
          </cell>
          <cell r="AJ34">
            <v>135</v>
          </cell>
          <cell r="AK34">
            <v>156</v>
          </cell>
          <cell r="AL34" t="str">
            <v>54-195</v>
          </cell>
          <cell r="AO34">
            <v>3</v>
          </cell>
          <cell r="AP34">
            <v>112</v>
          </cell>
          <cell r="AQ34">
            <v>132</v>
          </cell>
          <cell r="AR34" t="str">
            <v>66-138</v>
          </cell>
        </row>
        <row r="39">
          <cell r="AH39">
            <v>5</v>
          </cell>
          <cell r="AI39">
            <v>259.2</v>
          </cell>
          <cell r="AJ39">
            <v>248</v>
          </cell>
          <cell r="AK39" t="str">
            <v>87-428</v>
          </cell>
          <cell r="AO39">
            <v>5</v>
          </cell>
          <cell r="AP39">
            <v>202.8</v>
          </cell>
          <cell r="AQ39">
            <v>188</v>
          </cell>
          <cell r="AR39" t="str">
            <v>80-365</v>
          </cell>
        </row>
      </sheetData>
      <sheetData sheetId="7">
        <row r="5">
          <cell r="AG5" t="str">
            <v>62-107</v>
          </cell>
          <cell r="AI5">
            <v>79</v>
          </cell>
          <cell r="AJ5">
            <v>79</v>
          </cell>
          <cell r="AK5" t="str">
            <v>62-96</v>
          </cell>
        </row>
        <row r="8">
          <cell r="L8">
            <v>107</v>
          </cell>
        </row>
        <row r="14">
          <cell r="AE14">
            <v>32.831666666666671</v>
          </cell>
          <cell r="AF14">
            <v>25.574999999999999</v>
          </cell>
          <cell r="AG14" t="str">
            <v>18-89</v>
          </cell>
          <cell r="AI14">
            <v>25.574999999999999</v>
          </cell>
          <cell r="AJ14">
            <v>25.574999999999999</v>
          </cell>
          <cell r="AK14" t="str">
            <v>25-26</v>
          </cell>
          <cell r="AM14">
            <v>45.92</v>
          </cell>
          <cell r="AN14">
            <v>43</v>
          </cell>
          <cell r="AO14" t="str">
            <v>22-89</v>
          </cell>
        </row>
        <row r="40">
          <cell r="AF40">
            <v>253.32</v>
          </cell>
          <cell r="AG40">
            <v>275.99</v>
          </cell>
          <cell r="AH40" t="str">
            <v>72-388</v>
          </cell>
          <cell r="AJ40">
            <v>241.98000000000002</v>
          </cell>
          <cell r="AK40">
            <v>240</v>
          </cell>
          <cell r="AL40" t="str">
            <v>214-271</v>
          </cell>
        </row>
        <row r="43">
          <cell r="L43">
            <v>388.87</v>
          </cell>
        </row>
        <row r="45">
          <cell r="L45">
            <v>72.430000000000007</v>
          </cell>
        </row>
        <row r="63">
          <cell r="AE63">
            <v>3</v>
          </cell>
          <cell r="AF63">
            <v>59.493333333333339</v>
          </cell>
          <cell r="AG63">
            <v>68.73</v>
          </cell>
          <cell r="AH63" t="str">
            <v>41-69</v>
          </cell>
        </row>
        <row r="74">
          <cell r="AE74">
            <v>5</v>
          </cell>
          <cell r="AF74">
            <v>20.832000000000001</v>
          </cell>
          <cell r="AG74">
            <v>17</v>
          </cell>
          <cell r="AH74" t="str">
            <v>15-38</v>
          </cell>
        </row>
        <row r="92">
          <cell r="AN92" t="str">
            <v>Ø 70 cm</v>
          </cell>
        </row>
        <row r="94">
          <cell r="AF94">
            <v>28.5</v>
          </cell>
          <cell r="AG94">
            <v>21</v>
          </cell>
          <cell r="AH94" t="str">
            <v>6-62</v>
          </cell>
          <cell r="AJ94">
            <v>26</v>
          </cell>
          <cell r="AK94">
            <v>26</v>
          </cell>
          <cell r="AL94" t="str">
            <v>14-38</v>
          </cell>
          <cell r="AN94">
            <v>7.5</v>
          </cell>
          <cell r="AO94">
            <v>7.5</v>
          </cell>
          <cell r="AP94" t="str">
            <v>6-9</v>
          </cell>
        </row>
      </sheetData>
      <sheetData sheetId="8"/>
      <sheetData sheetId="9">
        <row r="5">
          <cell r="S5">
            <v>59.666666666666664</v>
          </cell>
          <cell r="T5">
            <v>60</v>
          </cell>
          <cell r="U5" t="str">
            <v>58-61</v>
          </cell>
        </row>
        <row r="16">
          <cell r="S16">
            <v>56.5</v>
          </cell>
          <cell r="T16">
            <v>56.5</v>
          </cell>
          <cell r="U16" t="str">
            <v>42-71</v>
          </cell>
        </row>
        <row r="22">
          <cell r="S22">
            <v>47.075000000000003</v>
          </cell>
          <cell r="T22">
            <v>47.075000000000003</v>
          </cell>
          <cell r="U22" t="str">
            <v>39-55</v>
          </cell>
        </row>
      </sheetData>
      <sheetData sheetId="10"/>
      <sheetData sheetId="1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6488-7F64-4808-BC04-C0737D2C642D}">
  <dimension ref="A1:A23"/>
  <sheetViews>
    <sheetView workbookViewId="0">
      <selection activeCell="A37" sqref="A44"/>
    </sheetView>
  </sheetViews>
  <sheetFormatPr defaultColWidth="8.7109375" defaultRowHeight="15" x14ac:dyDescent="0.25"/>
  <cols>
    <col min="1" max="1" width="129.42578125" style="149" customWidth="1"/>
    <col min="2" max="16384" width="8.7109375" style="149"/>
  </cols>
  <sheetData>
    <row r="1" spans="1:1" ht="30" customHeight="1" x14ac:dyDescent="0.4">
      <c r="A1" s="146" t="s">
        <v>102</v>
      </c>
    </row>
    <row r="3" spans="1:1" s="150" customFormat="1" ht="15.75" x14ac:dyDescent="0.25">
      <c r="A3" s="150" t="s">
        <v>105</v>
      </c>
    </row>
    <row r="4" spans="1:1" s="150" customFormat="1" ht="15.75" x14ac:dyDescent="0.25"/>
    <row r="5" spans="1:1" s="150" customFormat="1" ht="15.75" x14ac:dyDescent="0.25">
      <c r="A5" s="150" t="s">
        <v>113</v>
      </c>
    </row>
    <row r="6" spans="1:1" s="150" customFormat="1" ht="15.75" x14ac:dyDescent="0.25"/>
    <row r="7" spans="1:1" s="150" customFormat="1" ht="15.75" x14ac:dyDescent="0.25"/>
    <row r="8" spans="1:1" s="150" customFormat="1" ht="15.75" x14ac:dyDescent="0.25">
      <c r="A8" s="151" t="s">
        <v>109</v>
      </c>
    </row>
    <row r="9" spans="1:1" s="150" customFormat="1" ht="78.75" x14ac:dyDescent="0.25">
      <c r="A9" s="152" t="s">
        <v>108</v>
      </c>
    </row>
    <row r="10" spans="1:1" s="153" customFormat="1" ht="36.950000000000003" customHeight="1" x14ac:dyDescent="0.25">
      <c r="A10" s="153" t="s">
        <v>110</v>
      </c>
    </row>
    <row r="11" spans="1:1" s="150" customFormat="1" ht="15.75" x14ac:dyDescent="0.25"/>
    <row r="12" spans="1:1" s="150" customFormat="1" ht="15.75" x14ac:dyDescent="0.25">
      <c r="A12" s="150" t="s">
        <v>417</v>
      </c>
    </row>
    <row r="13" spans="1:1" s="150" customFormat="1" ht="15.75" x14ac:dyDescent="0.25"/>
    <row r="14" spans="1:1" s="150" customFormat="1" ht="15.75" x14ac:dyDescent="0.25"/>
    <row r="15" spans="1:1" s="150" customFormat="1" ht="15.75" x14ac:dyDescent="0.25"/>
    <row r="16" spans="1:1" s="150" customFormat="1" ht="15.75" x14ac:dyDescent="0.25">
      <c r="A16" s="151" t="s">
        <v>111</v>
      </c>
    </row>
    <row r="17" spans="1:1" s="150" customFormat="1" ht="15.75" x14ac:dyDescent="0.25">
      <c r="A17" s="150" t="s">
        <v>112</v>
      </c>
    </row>
    <row r="18" spans="1:1" s="150" customFormat="1" ht="15.75" x14ac:dyDescent="0.25">
      <c r="A18" s="150" t="s">
        <v>103</v>
      </c>
    </row>
    <row r="19" spans="1:1" s="150" customFormat="1" ht="15.75" x14ac:dyDescent="0.25">
      <c r="A19" s="150" t="s">
        <v>106</v>
      </c>
    </row>
    <row r="20" spans="1:1" s="150" customFormat="1" ht="15.75" x14ac:dyDescent="0.25">
      <c r="A20" s="150" t="s">
        <v>107</v>
      </c>
    </row>
    <row r="21" spans="1:1" s="150" customFormat="1" ht="15.75" x14ac:dyDescent="0.25">
      <c r="A21" s="150" t="s">
        <v>104</v>
      </c>
    </row>
    <row r="22" spans="1:1" s="150" customFormat="1" ht="15.75" x14ac:dyDescent="0.25"/>
    <row r="23" spans="1:1" s="150" customFormat="1" ht="15.75" x14ac:dyDescent="0.25"/>
  </sheetData>
  <sheetProtection sheet="1" objects="1" scenarios="1" sort="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F3862-4435-49DD-B2E1-BDB461A07A31}">
  <dimension ref="A1:E21"/>
  <sheetViews>
    <sheetView workbookViewId="0">
      <selection activeCell="A37" sqref="A44"/>
    </sheetView>
  </sheetViews>
  <sheetFormatPr defaultRowHeight="15" x14ac:dyDescent="0.25"/>
  <cols>
    <col min="1" max="1" width="12.5703125" style="156" customWidth="1"/>
    <col min="2" max="2" width="11.28515625" customWidth="1"/>
    <col min="3" max="3" width="38.140625" customWidth="1"/>
    <col min="4" max="4" width="17.5703125" customWidth="1"/>
  </cols>
  <sheetData>
    <row r="1" spans="1:5" x14ac:dyDescent="0.25">
      <c r="B1" s="155" t="s">
        <v>133</v>
      </c>
      <c r="C1" s="155" t="s">
        <v>134</v>
      </c>
      <c r="D1" s="155" t="s">
        <v>135</v>
      </c>
      <c r="E1" s="155" t="s">
        <v>136</v>
      </c>
    </row>
    <row r="3" spans="1:5" x14ac:dyDescent="0.25">
      <c r="A3" s="388" t="s">
        <v>62</v>
      </c>
      <c r="B3" t="s">
        <v>368</v>
      </c>
      <c r="C3" t="s">
        <v>369</v>
      </c>
      <c r="D3" t="s">
        <v>370</v>
      </c>
      <c r="E3">
        <v>2021</v>
      </c>
    </row>
    <row r="4" spans="1:5" x14ac:dyDescent="0.25">
      <c r="A4" s="388"/>
      <c r="B4" t="s">
        <v>371</v>
      </c>
      <c r="C4" t="s">
        <v>372</v>
      </c>
      <c r="D4" t="s">
        <v>370</v>
      </c>
      <c r="E4">
        <v>2021</v>
      </c>
    </row>
    <row r="5" spans="1:5" x14ac:dyDescent="0.25">
      <c r="A5" s="388"/>
      <c r="B5" t="s">
        <v>373</v>
      </c>
      <c r="C5" t="s">
        <v>374</v>
      </c>
      <c r="D5" t="s">
        <v>370</v>
      </c>
      <c r="E5">
        <v>2021</v>
      </c>
    </row>
    <row r="6" spans="1:5" x14ac:dyDescent="0.25">
      <c r="A6" s="388"/>
      <c r="B6" t="s">
        <v>375</v>
      </c>
      <c r="C6" t="s">
        <v>376</v>
      </c>
      <c r="D6" t="s">
        <v>370</v>
      </c>
      <c r="E6">
        <v>2021</v>
      </c>
    </row>
    <row r="9" spans="1:5" x14ac:dyDescent="0.25">
      <c r="A9" s="388" t="s">
        <v>391</v>
      </c>
      <c r="B9" t="s">
        <v>377</v>
      </c>
      <c r="C9" t="s">
        <v>378</v>
      </c>
      <c r="D9" t="s">
        <v>370</v>
      </c>
      <c r="E9">
        <v>2021</v>
      </c>
    </row>
    <row r="10" spans="1:5" x14ac:dyDescent="0.25">
      <c r="A10" s="388"/>
      <c r="B10" t="s">
        <v>379</v>
      </c>
      <c r="C10" t="s">
        <v>380</v>
      </c>
      <c r="D10" t="s">
        <v>370</v>
      </c>
      <c r="E10">
        <v>2021</v>
      </c>
    </row>
    <row r="11" spans="1:5" x14ac:dyDescent="0.25">
      <c r="A11" s="388"/>
      <c r="B11" t="s">
        <v>381</v>
      </c>
      <c r="C11" t="s">
        <v>382</v>
      </c>
      <c r="D11" t="s">
        <v>370</v>
      </c>
      <c r="E11">
        <v>2021</v>
      </c>
    </row>
    <row r="12" spans="1:5" x14ac:dyDescent="0.25">
      <c r="A12" s="388"/>
      <c r="B12" t="s">
        <v>383</v>
      </c>
      <c r="C12" t="s">
        <v>384</v>
      </c>
      <c r="D12" t="s">
        <v>370</v>
      </c>
      <c r="E12">
        <v>2021</v>
      </c>
    </row>
    <row r="13" spans="1:5" x14ac:dyDescent="0.25">
      <c r="A13" s="388"/>
      <c r="B13" t="s">
        <v>385</v>
      </c>
      <c r="C13" t="s">
        <v>386</v>
      </c>
      <c r="D13" t="s">
        <v>370</v>
      </c>
      <c r="E13">
        <v>2021</v>
      </c>
    </row>
    <row r="14" spans="1:5" x14ac:dyDescent="0.25">
      <c r="A14" s="388"/>
      <c r="B14" t="s">
        <v>387</v>
      </c>
      <c r="C14" t="s">
        <v>388</v>
      </c>
      <c r="D14" t="s">
        <v>370</v>
      </c>
      <c r="E14">
        <v>2021</v>
      </c>
    </row>
    <row r="15" spans="1:5" x14ac:dyDescent="0.25">
      <c r="A15" s="388"/>
      <c r="B15" t="s">
        <v>389</v>
      </c>
      <c r="C15" t="s">
        <v>390</v>
      </c>
      <c r="D15" t="s">
        <v>370</v>
      </c>
      <c r="E15">
        <v>2021</v>
      </c>
    </row>
    <row r="18" spans="1:5" x14ac:dyDescent="0.25">
      <c r="A18" s="156" t="s">
        <v>9</v>
      </c>
      <c r="B18" t="s">
        <v>392</v>
      </c>
      <c r="C18" t="s">
        <v>393</v>
      </c>
      <c r="D18" t="s">
        <v>370</v>
      </c>
      <c r="E18">
        <v>2021</v>
      </c>
    </row>
    <row r="21" spans="1:5" x14ac:dyDescent="0.25">
      <c r="A21" s="156" t="s">
        <v>95</v>
      </c>
      <c r="B21" t="s">
        <v>394</v>
      </c>
      <c r="C21" t="s">
        <v>395</v>
      </c>
      <c r="D21" t="s">
        <v>370</v>
      </c>
      <c r="E21">
        <v>2021</v>
      </c>
    </row>
  </sheetData>
  <sheetProtection sheet="1" objects="1" scenarios="1"/>
  <mergeCells count="2">
    <mergeCell ref="A3:A6"/>
    <mergeCell ref="A9:A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6605-848B-4D91-8149-5A854AFD5B67}">
  <dimension ref="A1:E16"/>
  <sheetViews>
    <sheetView tabSelected="1" workbookViewId="0">
      <selection activeCell="A37" sqref="A44"/>
    </sheetView>
  </sheetViews>
  <sheetFormatPr defaultRowHeight="15" x14ac:dyDescent="0.25"/>
  <cols>
    <col min="1" max="1" width="17.140625" style="156" customWidth="1"/>
    <col min="3" max="3" width="17.5703125" customWidth="1"/>
    <col min="4" max="4" width="23.140625" customWidth="1"/>
  </cols>
  <sheetData>
    <row r="1" spans="1:5" x14ac:dyDescent="0.25">
      <c r="B1" s="155" t="s">
        <v>133</v>
      </c>
      <c r="C1" s="155" t="s">
        <v>134</v>
      </c>
      <c r="D1" s="155" t="s">
        <v>135</v>
      </c>
      <c r="E1" s="155" t="s">
        <v>136</v>
      </c>
    </row>
    <row r="3" spans="1:5" x14ac:dyDescent="0.25">
      <c r="A3" s="388" t="s">
        <v>97</v>
      </c>
      <c r="B3" t="s">
        <v>396</v>
      </c>
      <c r="C3" t="s">
        <v>397</v>
      </c>
      <c r="D3" t="s">
        <v>324</v>
      </c>
      <c r="E3">
        <v>2018</v>
      </c>
    </row>
    <row r="4" spans="1:5" x14ac:dyDescent="0.25">
      <c r="A4" s="388"/>
      <c r="B4" t="s">
        <v>398</v>
      </c>
      <c r="C4" t="s">
        <v>399</v>
      </c>
      <c r="D4" t="s">
        <v>361</v>
      </c>
      <c r="E4">
        <v>2017</v>
      </c>
    </row>
    <row r="5" spans="1:5" x14ac:dyDescent="0.25">
      <c r="A5" s="388"/>
      <c r="B5" t="s">
        <v>400</v>
      </c>
      <c r="C5" t="s">
        <v>401</v>
      </c>
      <c r="D5" t="s">
        <v>312</v>
      </c>
      <c r="E5">
        <v>2021</v>
      </c>
    </row>
    <row r="8" spans="1:5" x14ac:dyDescent="0.25">
      <c r="A8" s="388" t="s">
        <v>98</v>
      </c>
      <c r="B8" t="s">
        <v>402</v>
      </c>
      <c r="C8" t="s">
        <v>403</v>
      </c>
      <c r="D8" t="s">
        <v>361</v>
      </c>
      <c r="E8">
        <v>2017</v>
      </c>
    </row>
    <row r="9" spans="1:5" x14ac:dyDescent="0.25">
      <c r="A9" s="388"/>
      <c r="B9" t="s">
        <v>404</v>
      </c>
      <c r="C9" t="s">
        <v>405</v>
      </c>
      <c r="D9" t="s">
        <v>361</v>
      </c>
      <c r="E9">
        <v>2017</v>
      </c>
    </row>
    <row r="12" spans="1:5" x14ac:dyDescent="0.25">
      <c r="A12" s="388" t="s">
        <v>99</v>
      </c>
      <c r="B12" t="s">
        <v>406</v>
      </c>
      <c r="C12" t="s">
        <v>407</v>
      </c>
      <c r="D12" t="s">
        <v>161</v>
      </c>
      <c r="E12">
        <v>2021</v>
      </c>
    </row>
    <row r="13" spans="1:5" x14ac:dyDescent="0.25">
      <c r="A13" s="388"/>
      <c r="B13" t="s">
        <v>408</v>
      </c>
      <c r="C13" t="s">
        <v>409</v>
      </c>
      <c r="D13" t="s">
        <v>161</v>
      </c>
      <c r="E13">
        <v>2021</v>
      </c>
    </row>
    <row r="16" spans="1:5" x14ac:dyDescent="0.25">
      <c r="A16" s="156" t="s">
        <v>100</v>
      </c>
      <c r="B16" t="s">
        <v>410</v>
      </c>
      <c r="C16" t="s">
        <v>411</v>
      </c>
      <c r="D16" t="s">
        <v>324</v>
      </c>
      <c r="E16">
        <v>2018</v>
      </c>
    </row>
  </sheetData>
  <sheetProtection sheet="1" objects="1" scenarios="1"/>
  <mergeCells count="3">
    <mergeCell ref="A3:A5"/>
    <mergeCell ref="A8:A9"/>
    <mergeCell ref="A12: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5524A-25D5-4D8B-8634-E7C9CA24B000}">
  <dimension ref="A1:W66"/>
  <sheetViews>
    <sheetView zoomScale="90" zoomScaleNormal="90" workbookViewId="0">
      <selection activeCell="R29" sqref="R29:R31"/>
    </sheetView>
  </sheetViews>
  <sheetFormatPr defaultColWidth="8.7109375" defaultRowHeight="15" x14ac:dyDescent="0.25"/>
  <cols>
    <col min="1" max="1" width="15.5703125" style="1" customWidth="1"/>
    <col min="2" max="2" width="15.42578125" style="1" customWidth="1"/>
    <col min="3" max="3" width="26.140625" style="1" customWidth="1"/>
    <col min="4" max="4" width="14" style="1" customWidth="1"/>
    <col min="5" max="5" width="11.140625" style="1" customWidth="1"/>
    <col min="6" max="7" width="10.140625" style="1" customWidth="1"/>
    <col min="8" max="8" width="36.85546875" style="1" customWidth="1"/>
    <col min="9" max="9" width="14.28515625" style="1" customWidth="1"/>
    <col min="10" max="10" width="11.42578125" style="1" customWidth="1"/>
    <col min="11" max="11" width="11.140625" style="1" customWidth="1"/>
    <col min="12" max="12" width="10.140625" style="1" customWidth="1"/>
    <col min="13" max="13" width="13" style="1" customWidth="1"/>
    <col min="14" max="14" width="13.85546875" style="1" customWidth="1"/>
    <col min="15" max="15" width="11" style="1" customWidth="1"/>
    <col min="16" max="16" width="10.85546875" style="1" customWidth="1"/>
    <col min="17" max="17" width="10.140625" style="1" customWidth="1"/>
    <col min="18" max="18" width="18.28515625" style="1" customWidth="1"/>
    <col min="19" max="19" width="34.140625" style="1" customWidth="1"/>
    <col min="20" max="20" width="14.5703125" style="1" customWidth="1"/>
    <col min="21" max="21" width="12.28515625" style="1" customWidth="1"/>
    <col min="22" max="22" width="11.42578125" style="1" customWidth="1"/>
    <col min="23" max="23" width="11.7109375" style="1" customWidth="1"/>
    <col min="24" max="16384" width="8.7109375" style="1"/>
  </cols>
  <sheetData>
    <row r="1" spans="1:23" ht="15.75" x14ac:dyDescent="0.25">
      <c r="A1" s="218" t="s">
        <v>0</v>
      </c>
      <c r="B1" s="224" t="s">
        <v>1</v>
      </c>
      <c r="C1" s="216" t="s">
        <v>2</v>
      </c>
      <c r="D1" s="190" t="s">
        <v>3</v>
      </c>
      <c r="E1" s="192" t="s">
        <v>1</v>
      </c>
      <c r="F1" s="193"/>
      <c r="G1" s="193"/>
      <c r="H1" s="218" t="s">
        <v>2</v>
      </c>
      <c r="I1" s="190" t="s">
        <v>3</v>
      </c>
      <c r="J1" s="192" t="s">
        <v>1</v>
      </c>
      <c r="K1" s="193"/>
      <c r="L1" s="193"/>
      <c r="M1" s="216" t="s">
        <v>2</v>
      </c>
      <c r="N1" s="218" t="s">
        <v>3</v>
      </c>
      <c r="O1" s="220" t="s">
        <v>1</v>
      </c>
      <c r="P1" s="221"/>
      <c r="Q1" s="221"/>
      <c r="R1" s="222" t="s">
        <v>4</v>
      </c>
      <c r="S1" s="190" t="s">
        <v>5</v>
      </c>
      <c r="T1" s="190" t="s">
        <v>3</v>
      </c>
      <c r="U1" s="192" t="s">
        <v>1</v>
      </c>
      <c r="V1" s="193"/>
      <c r="W1" s="193"/>
    </row>
    <row r="2" spans="1:23" ht="15.75" x14ac:dyDescent="0.25">
      <c r="A2" s="219"/>
      <c r="B2" s="225"/>
      <c r="C2" s="217"/>
      <c r="D2" s="191"/>
      <c r="E2" s="2" t="s">
        <v>6</v>
      </c>
      <c r="F2" s="189" t="s">
        <v>7</v>
      </c>
      <c r="G2" s="189" t="s">
        <v>8</v>
      </c>
      <c r="H2" s="226"/>
      <c r="I2" s="191"/>
      <c r="J2" s="4" t="s">
        <v>6</v>
      </c>
      <c r="K2" s="189" t="s">
        <v>7</v>
      </c>
      <c r="L2" s="189" t="s">
        <v>8</v>
      </c>
      <c r="M2" s="217"/>
      <c r="N2" s="219"/>
      <c r="O2" s="2" t="s">
        <v>6</v>
      </c>
      <c r="P2" s="189" t="s">
        <v>7</v>
      </c>
      <c r="Q2" s="5" t="s">
        <v>8</v>
      </c>
      <c r="R2" s="223"/>
      <c r="S2" s="191"/>
      <c r="T2" s="191"/>
      <c r="U2" s="4" t="s">
        <v>6</v>
      </c>
      <c r="V2" s="3" t="s">
        <v>7</v>
      </c>
      <c r="W2" s="3" t="s">
        <v>8</v>
      </c>
    </row>
    <row r="3" spans="1:23" x14ac:dyDescent="0.25">
      <c r="A3" s="194" t="s">
        <v>9</v>
      </c>
      <c r="B3" s="197">
        <f>MEDIAN(F3:F16,E19)</f>
        <v>23</v>
      </c>
      <c r="C3" s="201" t="s">
        <v>10</v>
      </c>
      <c r="D3" s="203" t="s">
        <v>11</v>
      </c>
      <c r="E3" s="206">
        <f>AVERAGE(J3,J5,J6)</f>
        <v>74.646666666666661</v>
      </c>
      <c r="F3" s="209">
        <f>MEDIAN(J6,K3:K5)</f>
        <v>90</v>
      </c>
      <c r="G3" s="212" t="s">
        <v>12</v>
      </c>
      <c r="H3" s="227" t="s">
        <v>13</v>
      </c>
      <c r="I3" s="229" t="s">
        <v>14</v>
      </c>
      <c r="J3" s="206">
        <f>AVERAGE(O3:O4)</f>
        <v>97.053333333333327</v>
      </c>
      <c r="K3" s="209">
        <f>MEDIAN(P3:P4)</f>
        <v>91.960000000000008</v>
      </c>
      <c r="L3" s="232" t="str">
        <f>'[1]Kontorsstol EPD'!$AM$12</f>
        <v>85-126</v>
      </c>
      <c r="M3" s="6" t="s">
        <v>15</v>
      </c>
      <c r="N3" s="7">
        <f>'[1]Kontorsstol EPD'!AJ5</f>
        <v>3</v>
      </c>
      <c r="O3" s="8">
        <f>'[1]Kontorsstol EPD'!AK5</f>
        <v>103.46666666666665</v>
      </c>
      <c r="P3" s="9">
        <f>'[1]Kontorsstol EPD'!AL5</f>
        <v>95.4</v>
      </c>
      <c r="Q3" s="10" t="str">
        <f>'[1]Kontorsstol EPD'!AM5</f>
        <v>89 - 126</v>
      </c>
      <c r="R3" s="234"/>
      <c r="S3" s="11" t="s">
        <v>16</v>
      </c>
      <c r="T3" s="7">
        <f>'[1]Kontorsstol EPD'!AP7</f>
        <v>2</v>
      </c>
      <c r="U3" s="7">
        <f>'[1]Kontorsstol EPD'!AQ7</f>
        <v>14.799999999999997</v>
      </c>
      <c r="V3" s="12">
        <f>'[1]Kontorsstol EPD'!AR7</f>
        <v>14.799999999999997</v>
      </c>
      <c r="W3" s="7" t="str">
        <f>'[1]Kontorsstol EPD'!AS7</f>
        <v>11-19</v>
      </c>
    </row>
    <row r="4" spans="1:23" x14ac:dyDescent="0.25">
      <c r="A4" s="195"/>
      <c r="B4" s="198"/>
      <c r="C4" s="201"/>
      <c r="D4" s="203"/>
      <c r="E4" s="207"/>
      <c r="F4" s="210"/>
      <c r="G4" s="213"/>
      <c r="H4" s="228"/>
      <c r="I4" s="219"/>
      <c r="J4" s="230"/>
      <c r="K4" s="231"/>
      <c r="L4" s="233"/>
      <c r="M4" s="6" t="s">
        <v>17</v>
      </c>
      <c r="N4" s="7">
        <f>'[1]Kontorsstol EPD'!$AJ$7</f>
        <v>6</v>
      </c>
      <c r="O4" s="13">
        <f>'[1]Kontorsstol EPD'!AK7</f>
        <v>90.64</v>
      </c>
      <c r="P4" s="9">
        <f>'[1]Kontorsstol EPD'!AL7</f>
        <v>88.52000000000001</v>
      </c>
      <c r="Q4" s="10" t="str">
        <f>'[1]Kontorsstol EPD'!AM7</f>
        <v>77 - 117</v>
      </c>
      <c r="R4" s="235"/>
      <c r="S4" s="11" t="s">
        <v>18</v>
      </c>
      <c r="T4" s="7">
        <f>'[1]Kontorsstol EPD'!AP11</f>
        <v>2</v>
      </c>
      <c r="U4" s="7">
        <f>'[1]Kontorsstol EPD'!AQ11</f>
        <v>6.65</v>
      </c>
      <c r="V4" s="12">
        <f>'[1]Kontorsstol EPD'!AR11</f>
        <v>6.65</v>
      </c>
      <c r="W4" s="7" t="str">
        <f>'[1]Kontorsstol EPD'!AS11</f>
        <v>4-10</v>
      </c>
    </row>
    <row r="5" spans="1:23" x14ac:dyDescent="0.25">
      <c r="A5" s="195"/>
      <c r="B5" s="199"/>
      <c r="C5" s="202"/>
      <c r="D5" s="204"/>
      <c r="E5" s="207"/>
      <c r="F5" s="210"/>
      <c r="G5" s="214"/>
      <c r="H5" s="14" t="s">
        <v>19</v>
      </c>
      <c r="I5" s="145">
        <v>3</v>
      </c>
      <c r="J5" s="16">
        <f>'[1]Kontorsstol EPD'!AJ32</f>
        <v>79.066666666666663</v>
      </c>
      <c r="K5" s="187">
        <f>'[1]Kontorsstol EPD'!AK32</f>
        <v>90</v>
      </c>
      <c r="L5" s="17" t="str">
        <f>'[1]Kontorsstol EPD'!AL32</f>
        <v>55 - 93</v>
      </c>
      <c r="M5" s="237" t="s">
        <v>21</v>
      </c>
      <c r="N5" s="238"/>
      <c r="O5" s="238"/>
      <c r="P5" s="238"/>
      <c r="Q5" s="239"/>
      <c r="R5" s="235"/>
      <c r="S5" s="18"/>
      <c r="T5" s="15"/>
      <c r="U5" s="15"/>
      <c r="V5" s="19"/>
      <c r="W5" s="15"/>
    </row>
    <row r="6" spans="1:23" x14ac:dyDescent="0.25">
      <c r="A6" s="195"/>
      <c r="B6" s="199"/>
      <c r="C6" s="202"/>
      <c r="D6" s="205"/>
      <c r="E6" s="208"/>
      <c r="F6" s="211"/>
      <c r="G6" s="215"/>
      <c r="H6" s="14" t="s">
        <v>22</v>
      </c>
      <c r="I6" s="145">
        <v>1</v>
      </c>
      <c r="J6" s="240">
        <f>'[1]Kontorsstol EPD'!$M$44</f>
        <v>47.82</v>
      </c>
      <c r="K6" s="238"/>
      <c r="L6" s="239"/>
      <c r="M6" s="237" t="s">
        <v>21</v>
      </c>
      <c r="N6" s="238"/>
      <c r="O6" s="238"/>
      <c r="P6" s="238"/>
      <c r="Q6" s="239"/>
      <c r="R6" s="236"/>
      <c r="S6" s="18"/>
      <c r="T6" s="15"/>
      <c r="U6" s="15"/>
      <c r="V6" s="19"/>
      <c r="W6" s="15"/>
    </row>
    <row r="7" spans="1:23" x14ac:dyDescent="0.25">
      <c r="A7" s="195"/>
      <c r="B7" s="199"/>
      <c r="C7" s="244"/>
      <c r="D7" s="221"/>
      <c r="E7" s="221"/>
      <c r="F7" s="221"/>
      <c r="G7" s="243"/>
      <c r="H7" s="244"/>
      <c r="I7" s="221"/>
      <c r="J7" s="221"/>
      <c r="K7" s="221"/>
      <c r="L7" s="243"/>
      <c r="M7" s="237"/>
      <c r="N7" s="238"/>
      <c r="O7" s="238"/>
      <c r="P7" s="238"/>
      <c r="Q7" s="239"/>
      <c r="R7" s="20"/>
      <c r="S7" s="18"/>
      <c r="T7" s="15"/>
      <c r="U7" s="15"/>
      <c r="V7" s="19"/>
      <c r="W7" s="15"/>
    </row>
    <row r="8" spans="1:23" x14ac:dyDescent="0.25">
      <c r="A8" s="195"/>
      <c r="B8" s="199"/>
      <c r="C8" s="245" t="s">
        <v>24</v>
      </c>
      <c r="D8" s="247" t="s">
        <v>25</v>
      </c>
      <c r="E8" s="206">
        <f>'[1]Konferensstol EPD'!AF4</f>
        <v>29.452380952380953</v>
      </c>
      <c r="F8" s="209">
        <f>'[1]Konferensstol EPD'!AG4</f>
        <v>32</v>
      </c>
      <c r="G8" s="212" t="s">
        <v>26</v>
      </c>
      <c r="H8" s="21" t="s">
        <v>27</v>
      </c>
      <c r="I8" s="18">
        <f>'[1]Konferensstol EPD'!AF8</f>
        <v>7</v>
      </c>
      <c r="J8" s="22">
        <f>'[1]Konferensstol EPD'!AG8</f>
        <v>41.142857142857146</v>
      </c>
      <c r="K8" s="23">
        <f>'[1]Konferensstol EPD'!AH8</f>
        <v>38</v>
      </c>
      <c r="L8" s="15" t="str">
        <f>'[1]Konferensstol EPD'!AI8</f>
        <v>11 - 69</v>
      </c>
      <c r="M8" s="237" t="s">
        <v>21</v>
      </c>
      <c r="N8" s="238"/>
      <c r="O8" s="238"/>
      <c r="P8" s="238"/>
      <c r="Q8" s="239"/>
      <c r="R8" s="241"/>
      <c r="S8" s="18"/>
      <c r="T8" s="15"/>
      <c r="U8" s="15"/>
      <c r="V8" s="19"/>
      <c r="W8" s="15"/>
    </row>
    <row r="9" spans="1:23" x14ac:dyDescent="0.25">
      <c r="A9" s="195"/>
      <c r="B9" s="199"/>
      <c r="C9" s="246"/>
      <c r="D9" s="248"/>
      <c r="E9" s="249"/>
      <c r="F9" s="250"/>
      <c r="G9" s="213"/>
      <c r="H9" s="21" t="s">
        <v>28</v>
      </c>
      <c r="I9" s="18">
        <f>'[1]Konferensstol EPD'!AF31</f>
        <v>2</v>
      </c>
      <c r="J9" s="16">
        <f>'[1]Konferensstol EPD'!AG31</f>
        <v>37</v>
      </c>
      <c r="K9" s="187">
        <f>'[1]Konferensstol EPD'!AH31</f>
        <v>37</v>
      </c>
      <c r="L9" s="24" t="str">
        <f>'[1]Konferensstol EPD'!AI31</f>
        <v>33-41</v>
      </c>
      <c r="M9" s="237" t="s">
        <v>21</v>
      </c>
      <c r="N9" s="238"/>
      <c r="O9" s="238"/>
      <c r="P9" s="238"/>
      <c r="Q9" s="239"/>
      <c r="R9" s="235"/>
      <c r="S9" s="18"/>
      <c r="T9" s="15"/>
      <c r="U9" s="15"/>
      <c r="V9" s="19"/>
      <c r="W9" s="15"/>
    </row>
    <row r="10" spans="1:23" x14ac:dyDescent="0.25">
      <c r="A10" s="195"/>
      <c r="B10" s="199"/>
      <c r="C10" s="246"/>
      <c r="D10" s="248"/>
      <c r="E10" s="230"/>
      <c r="F10" s="231"/>
      <c r="G10" s="251"/>
      <c r="H10" s="21" t="s">
        <v>29</v>
      </c>
      <c r="I10" s="18">
        <f>'[1]Konferensstol EPD'!AF48</f>
        <v>3</v>
      </c>
      <c r="J10" s="16">
        <f>'[1]Konferensstol EPD'!AG48</f>
        <v>9.6666666666666661</v>
      </c>
      <c r="K10" s="187">
        <f>'[1]Konferensstol EPD'!AH48</f>
        <v>10</v>
      </c>
      <c r="L10" s="24" t="str">
        <f>'[1]Konferensstol EPD'!AI48</f>
        <v>9 - 10</v>
      </c>
      <c r="M10" s="237" t="s">
        <v>21</v>
      </c>
      <c r="N10" s="238"/>
      <c r="O10" s="238"/>
      <c r="P10" s="238"/>
      <c r="Q10" s="239"/>
      <c r="R10" s="236"/>
      <c r="S10" s="18"/>
      <c r="T10" s="15"/>
      <c r="U10" s="15"/>
      <c r="V10" s="19"/>
      <c r="W10" s="15"/>
    </row>
    <row r="11" spans="1:23" x14ac:dyDescent="0.25">
      <c r="A11" s="195"/>
      <c r="B11" s="199"/>
      <c r="C11" s="242"/>
      <c r="D11" s="221"/>
      <c r="E11" s="221"/>
      <c r="F11" s="221"/>
      <c r="G11" s="243"/>
      <c r="H11" s="244"/>
      <c r="I11" s="221"/>
      <c r="J11" s="221"/>
      <c r="K11" s="221"/>
      <c r="L11" s="243"/>
      <c r="M11" s="237"/>
      <c r="N11" s="238"/>
      <c r="O11" s="238"/>
      <c r="P11" s="238"/>
      <c r="Q11" s="239"/>
      <c r="R11" s="20"/>
      <c r="S11" s="18"/>
      <c r="T11" s="15"/>
      <c r="U11" s="15"/>
      <c r="V11" s="19"/>
      <c r="W11" s="15"/>
    </row>
    <row r="12" spans="1:23" x14ac:dyDescent="0.25">
      <c r="A12" s="195"/>
      <c r="B12" s="199"/>
      <c r="C12" s="245" t="s">
        <v>30</v>
      </c>
      <c r="D12" s="229" t="s">
        <v>101</v>
      </c>
      <c r="E12" s="206">
        <f>AVERAGE(J12:J15,J16,J17)</f>
        <v>18.469000000000001</v>
      </c>
      <c r="F12" s="209">
        <f>MEDIAN(K12:K15,J16,J17)</f>
        <v>12</v>
      </c>
      <c r="G12" s="232" t="s">
        <v>31</v>
      </c>
      <c r="H12" s="14" t="s">
        <v>32</v>
      </c>
      <c r="I12" s="15">
        <f>'[1]Enkel stol EPD'!X81</f>
        <v>3</v>
      </c>
      <c r="J12" s="16">
        <f>'[1]Enkel stol EPD'!Y81</f>
        <v>42.333333333333336</v>
      </c>
      <c r="K12" s="187">
        <f>'[1]Enkel stol EPD'!Z81</f>
        <v>44</v>
      </c>
      <c r="L12" s="17" t="str">
        <f>'[1]Enkel stol EPD'!AA81</f>
        <v>36-47</v>
      </c>
      <c r="M12" s="237" t="s">
        <v>21</v>
      </c>
      <c r="N12" s="238"/>
      <c r="O12" s="238"/>
      <c r="P12" s="238"/>
      <c r="Q12" s="239"/>
      <c r="R12" s="241"/>
      <c r="S12" s="18"/>
      <c r="T12" s="15"/>
      <c r="U12" s="15"/>
      <c r="V12" s="19"/>
      <c r="W12" s="15"/>
    </row>
    <row r="13" spans="1:23" x14ac:dyDescent="0.25">
      <c r="A13" s="195"/>
      <c r="B13" s="199"/>
      <c r="C13" s="246"/>
      <c r="D13" s="203"/>
      <c r="E13" s="249"/>
      <c r="F13" s="250"/>
      <c r="G13" s="270"/>
      <c r="H13" s="258" t="s">
        <v>33</v>
      </c>
      <c r="I13" s="259" t="s">
        <v>52</v>
      </c>
      <c r="J13" s="206">
        <f>AVERAGE(O13:O14)</f>
        <v>17.344999999999999</v>
      </c>
      <c r="K13" s="209">
        <f>MEDIAN(P13:P14)</f>
        <v>18.55</v>
      </c>
      <c r="L13" s="212" t="s">
        <v>34</v>
      </c>
      <c r="M13" s="25" t="s">
        <v>35</v>
      </c>
      <c r="N13" s="15">
        <f>'[1]Enkel stol EPD'!X14</f>
        <v>4</v>
      </c>
      <c r="O13" s="16">
        <f>'[1]Enkel stol EPD'!Y14</f>
        <v>20.5</v>
      </c>
      <c r="P13" s="187">
        <f>'[1]Enkel stol EPD'!Z14</f>
        <v>21.950000000000003</v>
      </c>
      <c r="Q13" s="26" t="str">
        <f>'[1]Enkel stol EPD'!AA14</f>
        <v>14 - 24</v>
      </c>
      <c r="R13" s="235"/>
      <c r="S13" s="18" t="s">
        <v>36</v>
      </c>
      <c r="T13" s="15">
        <f>'[1]Enkel stol EPD'!AD22</f>
        <v>2</v>
      </c>
      <c r="U13" s="22">
        <f>'[1]Enkel stol EPD'!AE22</f>
        <v>7.2666666666666666</v>
      </c>
      <c r="V13" s="23">
        <f>'[1]Enkel stol EPD'!AF22</f>
        <v>6</v>
      </c>
      <c r="W13" s="15" t="str">
        <f>'[1]Enkel stol EPD'!AG22</f>
        <v>6-10</v>
      </c>
    </row>
    <row r="14" spans="1:23" x14ac:dyDescent="0.25">
      <c r="A14" s="195"/>
      <c r="B14" s="199"/>
      <c r="C14" s="246"/>
      <c r="D14" s="203"/>
      <c r="E14" s="249"/>
      <c r="F14" s="250"/>
      <c r="G14" s="270"/>
      <c r="H14" s="191"/>
      <c r="I14" s="260"/>
      <c r="J14" s="230"/>
      <c r="K14" s="231"/>
      <c r="L14" s="251"/>
      <c r="M14" s="25" t="s">
        <v>37</v>
      </c>
      <c r="N14" s="15">
        <f>'[1]Enkel stol EPD'!X18</f>
        <v>10</v>
      </c>
      <c r="O14" s="16">
        <f>'[1]Enkel stol EPD'!Y18</f>
        <v>14.190000000000001</v>
      </c>
      <c r="P14" s="187">
        <f>'[1]Enkel stol EPD'!Z18</f>
        <v>15.15</v>
      </c>
      <c r="Q14" s="26" t="str">
        <f>'[1]Enkel stol EPD'!AA18</f>
        <v>9 - 20</v>
      </c>
      <c r="R14" s="235"/>
      <c r="S14" s="18"/>
      <c r="T14" s="15"/>
      <c r="U14" s="15"/>
      <c r="V14" s="19"/>
      <c r="W14" s="15"/>
    </row>
    <row r="15" spans="1:23" x14ac:dyDescent="0.25">
      <c r="A15" s="195"/>
      <c r="B15" s="199"/>
      <c r="C15" s="246"/>
      <c r="D15" s="203"/>
      <c r="E15" s="249"/>
      <c r="F15" s="250"/>
      <c r="G15" s="270"/>
      <c r="H15" s="14" t="s">
        <v>38</v>
      </c>
      <c r="I15" s="184">
        <f>'[1]Enkel stol EPD'!W55</f>
        <v>3</v>
      </c>
      <c r="J15" s="185">
        <f>'[1]Enkel stol EPD'!$X$55</f>
        <v>12.666666666666666</v>
      </c>
      <c r="K15" s="186">
        <f>'[1]Enkel stol EPD'!Y55</f>
        <v>12</v>
      </c>
      <c r="L15" s="188" t="s">
        <v>39</v>
      </c>
      <c r="M15" s="237" t="s">
        <v>21</v>
      </c>
      <c r="N15" s="238"/>
      <c r="O15" s="238"/>
      <c r="P15" s="238"/>
      <c r="Q15" s="239"/>
      <c r="R15" s="235"/>
      <c r="S15" s="18"/>
      <c r="T15" s="15"/>
      <c r="U15" s="15"/>
      <c r="V15" s="19"/>
      <c r="W15" s="15"/>
    </row>
    <row r="16" spans="1:23" x14ac:dyDescent="0.25">
      <c r="A16" s="195"/>
      <c r="B16" s="199"/>
      <c r="C16" s="246"/>
      <c r="D16" s="203"/>
      <c r="E16" s="249"/>
      <c r="F16" s="250"/>
      <c r="G16" s="270"/>
      <c r="H16" s="14" t="s">
        <v>40</v>
      </c>
      <c r="I16" s="27">
        <v>1</v>
      </c>
      <c r="J16" s="261">
        <v>8</v>
      </c>
      <c r="K16" s="262"/>
      <c r="L16" s="263"/>
      <c r="M16" s="237" t="s">
        <v>21</v>
      </c>
      <c r="N16" s="238"/>
      <c r="O16" s="238"/>
      <c r="P16" s="238"/>
      <c r="Q16" s="239"/>
      <c r="R16" s="235"/>
      <c r="S16" s="18"/>
      <c r="T16" s="15"/>
      <c r="U16" s="15"/>
      <c r="V16" s="19"/>
      <c r="W16" s="15"/>
    </row>
    <row r="17" spans="1:23" x14ac:dyDescent="0.25">
      <c r="A17" s="195"/>
      <c r="B17" s="199"/>
      <c r="C17" s="266"/>
      <c r="D17" s="267"/>
      <c r="E17" s="268"/>
      <c r="F17" s="269"/>
      <c r="G17" s="271"/>
      <c r="H17" s="14" t="s">
        <v>41</v>
      </c>
      <c r="I17" s="28">
        <v>1</v>
      </c>
      <c r="J17" s="240">
        <v>12</v>
      </c>
      <c r="K17" s="264"/>
      <c r="L17" s="265"/>
      <c r="M17" s="237" t="s">
        <v>21</v>
      </c>
      <c r="N17" s="238"/>
      <c r="O17" s="238"/>
      <c r="P17" s="238"/>
      <c r="Q17" s="239"/>
      <c r="R17" s="236"/>
      <c r="S17" s="18"/>
      <c r="T17" s="15"/>
      <c r="U17" s="15"/>
      <c r="V17" s="19"/>
      <c r="W17" s="15"/>
    </row>
    <row r="18" spans="1:23" x14ac:dyDescent="0.25">
      <c r="A18" s="195"/>
      <c r="B18" s="199"/>
      <c r="C18" s="242"/>
      <c r="D18" s="221"/>
      <c r="E18" s="221"/>
      <c r="F18" s="221"/>
      <c r="G18" s="243"/>
      <c r="H18" s="29"/>
      <c r="I18" s="30"/>
      <c r="J18" s="31"/>
      <c r="K18" s="32"/>
      <c r="L18" s="33"/>
      <c r="M18" s="237"/>
      <c r="N18" s="238"/>
      <c r="O18" s="238"/>
      <c r="P18" s="238"/>
      <c r="Q18" s="239"/>
      <c r="R18" s="20"/>
      <c r="S18" s="18"/>
      <c r="T18" s="15"/>
      <c r="U18" s="15"/>
      <c r="V18" s="19"/>
      <c r="W18" s="15"/>
    </row>
    <row r="19" spans="1:23" x14ac:dyDescent="0.25">
      <c r="A19" s="196"/>
      <c r="B19" s="200"/>
      <c r="C19" s="183" t="s">
        <v>42</v>
      </c>
      <c r="D19" s="144">
        <v>1</v>
      </c>
      <c r="E19" s="280">
        <v>14</v>
      </c>
      <c r="F19" s="281"/>
      <c r="G19" s="282"/>
      <c r="H19" s="283" t="s">
        <v>21</v>
      </c>
      <c r="I19" s="281"/>
      <c r="J19" s="281"/>
      <c r="K19" s="281"/>
      <c r="L19" s="282"/>
      <c r="M19" s="283" t="s">
        <v>21</v>
      </c>
      <c r="N19" s="281"/>
      <c r="O19" s="281"/>
      <c r="P19" s="281"/>
      <c r="Q19" s="282"/>
      <c r="R19" s="35"/>
      <c r="S19" s="36"/>
      <c r="T19" s="34"/>
      <c r="U19" s="34"/>
      <c r="V19" s="37"/>
      <c r="W19" s="34"/>
    </row>
    <row r="20" spans="1:23" x14ac:dyDescent="0.25">
      <c r="A20" s="38"/>
      <c r="B20" s="39"/>
      <c r="C20" s="40"/>
      <c r="D20" s="39"/>
      <c r="E20" s="39"/>
      <c r="F20" s="41"/>
      <c r="G20" s="39"/>
      <c r="H20" s="41"/>
      <c r="I20" s="39"/>
      <c r="J20" s="42"/>
      <c r="K20" s="41"/>
      <c r="L20" s="39"/>
      <c r="M20" s="39"/>
      <c r="N20" s="39"/>
      <c r="O20" s="42"/>
      <c r="P20" s="41"/>
      <c r="Q20" s="39"/>
      <c r="R20" s="39"/>
      <c r="S20" s="39"/>
      <c r="T20" s="39"/>
      <c r="U20" s="39"/>
      <c r="V20" s="41"/>
      <c r="W20" s="39"/>
    </row>
    <row r="21" spans="1:23" x14ac:dyDescent="0.25">
      <c r="A21" s="252" t="s">
        <v>43</v>
      </c>
      <c r="B21" s="254">
        <f>MEDIAN(F21:F27)</f>
        <v>28.25</v>
      </c>
      <c r="C21" s="255" t="s">
        <v>44</v>
      </c>
      <c r="D21" s="256" t="s">
        <v>45</v>
      </c>
      <c r="E21" s="257">
        <f>AVERAGE(J21:J22)</f>
        <v>31.5</v>
      </c>
      <c r="F21" s="272">
        <f>MEDIAN(K21:K22)</f>
        <v>28.25</v>
      </c>
      <c r="G21" s="273" t="str">
        <f>'[1]Fåtölj EPD'!AD5</f>
        <v>13-68</v>
      </c>
      <c r="H21" s="43" t="s">
        <v>46</v>
      </c>
      <c r="I21" s="43">
        <f>'[1]Fåtölj EPD'!AF5</f>
        <v>6</v>
      </c>
      <c r="J21" s="44">
        <f>'[1]Fåtölj EPD'!AG5</f>
        <v>23.5</v>
      </c>
      <c r="K21" s="45">
        <f>'[1]Fåtölj EPD'!AH5</f>
        <v>21.5</v>
      </c>
      <c r="L21" s="46" t="str">
        <f>'[1]Fåtölj EPD'!AI5</f>
        <v>13-42</v>
      </c>
      <c r="M21" s="275" t="s">
        <v>21</v>
      </c>
      <c r="N21" s="276"/>
      <c r="O21" s="276"/>
      <c r="P21" s="276"/>
      <c r="Q21" s="277"/>
      <c r="R21" s="278"/>
      <c r="S21" s="47"/>
      <c r="T21" s="43"/>
      <c r="U21" s="43"/>
      <c r="V21" s="48"/>
      <c r="W21" s="43"/>
    </row>
    <row r="22" spans="1:23" x14ac:dyDescent="0.25">
      <c r="A22" s="253"/>
      <c r="B22" s="199"/>
      <c r="C22" s="217"/>
      <c r="D22" s="219"/>
      <c r="E22" s="219"/>
      <c r="F22" s="211"/>
      <c r="G22" s="274"/>
      <c r="H22" s="49" t="s">
        <v>47</v>
      </c>
      <c r="I22" s="50">
        <f>'[1]Fåtölj EPD'!AK5</f>
        <v>6</v>
      </c>
      <c r="J22" s="51">
        <f>'[1]Fåtölj EPD'!AL5</f>
        <v>39.5</v>
      </c>
      <c r="K22" s="52">
        <f>'[1]Fåtölj EPD'!AM5</f>
        <v>35</v>
      </c>
      <c r="L22" s="53" t="str">
        <f>'[1]Fåtölj EPD'!AN5</f>
        <v>15-68</v>
      </c>
      <c r="M22" s="275" t="s">
        <v>21</v>
      </c>
      <c r="N22" s="276"/>
      <c r="O22" s="276"/>
      <c r="P22" s="276"/>
      <c r="Q22" s="277"/>
      <c r="R22" s="236"/>
      <c r="S22" s="49"/>
      <c r="T22" s="50"/>
      <c r="U22" s="50"/>
      <c r="V22" s="54"/>
      <c r="W22" s="50"/>
    </row>
    <row r="23" spans="1:23" x14ac:dyDescent="0.25">
      <c r="A23" s="253"/>
      <c r="B23" s="199"/>
      <c r="C23" s="279"/>
      <c r="D23" s="238"/>
      <c r="E23" s="238"/>
      <c r="F23" s="238"/>
      <c r="G23" s="239"/>
      <c r="H23" s="275"/>
      <c r="I23" s="238"/>
      <c r="J23" s="238"/>
      <c r="K23" s="238"/>
      <c r="L23" s="239"/>
      <c r="M23" s="275"/>
      <c r="N23" s="276"/>
      <c r="O23" s="276"/>
      <c r="P23" s="276"/>
      <c r="Q23" s="277"/>
      <c r="R23" s="55"/>
      <c r="S23" s="49"/>
      <c r="T23" s="50"/>
      <c r="U23" s="50"/>
      <c r="V23" s="54"/>
      <c r="W23" s="50"/>
    </row>
    <row r="24" spans="1:23" x14ac:dyDescent="0.25">
      <c r="A24" s="253"/>
      <c r="B24" s="199"/>
      <c r="C24" s="286" t="s">
        <v>48</v>
      </c>
      <c r="D24" s="256" t="s">
        <v>14</v>
      </c>
      <c r="E24" s="257">
        <f>AVERAGE(J24:J25)</f>
        <v>84.583333333333343</v>
      </c>
      <c r="F24" s="272">
        <f>MEDIAN(K24:K25)</f>
        <v>89.5</v>
      </c>
      <c r="G24" s="273" t="str">
        <f>'[1]Fåtölj EPD'!AF32</f>
        <v>33-135</v>
      </c>
      <c r="H24" s="50" t="s">
        <v>46</v>
      </c>
      <c r="I24" s="50">
        <f>'[1]Fåtölj EPD'!AH32</f>
        <v>4</v>
      </c>
      <c r="J24" s="51">
        <f>'[1]Fåtölj EPD'!AI32</f>
        <v>83.5</v>
      </c>
      <c r="K24" s="52">
        <f>'[1]Fåtölj EPD'!AJ32</f>
        <v>82</v>
      </c>
      <c r="L24" s="53" t="str">
        <f>'[1]Fåtölj EPD'!AK32</f>
        <v>35-135</v>
      </c>
      <c r="M24" s="275" t="s">
        <v>21</v>
      </c>
      <c r="N24" s="276"/>
      <c r="O24" s="276"/>
      <c r="P24" s="276"/>
      <c r="Q24" s="277"/>
      <c r="R24" s="278"/>
      <c r="S24" s="49"/>
      <c r="T24" s="50"/>
      <c r="U24" s="50"/>
      <c r="V24" s="54"/>
      <c r="W24" s="50"/>
    </row>
    <row r="25" spans="1:23" x14ac:dyDescent="0.25">
      <c r="A25" s="253"/>
      <c r="B25" s="199"/>
      <c r="C25" s="217"/>
      <c r="D25" s="219"/>
      <c r="E25" s="219"/>
      <c r="F25" s="211"/>
      <c r="G25" s="274"/>
      <c r="H25" s="49" t="s">
        <v>47</v>
      </c>
      <c r="I25" s="50">
        <f>'[1]Fåtölj EPD'!AM32</f>
        <v>3</v>
      </c>
      <c r="J25" s="51">
        <f>'[1]Fåtölj EPD'!AN32</f>
        <v>85.666666666666671</v>
      </c>
      <c r="K25" s="52">
        <f>'[1]Fåtölj EPD'!AO32</f>
        <v>97</v>
      </c>
      <c r="L25" s="53" t="str">
        <f>'[1]Fåtölj EPD'!AP32</f>
        <v>33-127</v>
      </c>
      <c r="M25" s="275" t="s">
        <v>21</v>
      </c>
      <c r="N25" s="276"/>
      <c r="O25" s="276"/>
      <c r="P25" s="276"/>
      <c r="Q25" s="277"/>
      <c r="R25" s="236"/>
      <c r="S25" s="49"/>
      <c r="T25" s="50"/>
      <c r="U25" s="50"/>
      <c r="V25" s="54"/>
      <c r="W25" s="50"/>
    </row>
    <row r="26" spans="1:23" x14ac:dyDescent="0.25">
      <c r="A26" s="253"/>
      <c r="B26" s="199"/>
      <c r="C26" s="279"/>
      <c r="D26" s="238"/>
      <c r="E26" s="238"/>
      <c r="F26" s="238"/>
      <c r="G26" s="239"/>
      <c r="H26" s="284"/>
      <c r="I26" s="238"/>
      <c r="J26" s="238"/>
      <c r="K26" s="238"/>
      <c r="L26" s="239"/>
      <c r="M26" s="275"/>
      <c r="N26" s="276"/>
      <c r="O26" s="276"/>
      <c r="P26" s="276"/>
      <c r="Q26" s="277"/>
      <c r="R26" s="55"/>
      <c r="S26" s="49"/>
      <c r="T26" s="50"/>
      <c r="U26" s="50"/>
      <c r="V26" s="54"/>
      <c r="W26" s="50"/>
    </row>
    <row r="27" spans="1:23" x14ac:dyDescent="0.25">
      <c r="A27" s="253"/>
      <c r="B27" s="199"/>
      <c r="C27" s="56" t="s">
        <v>49</v>
      </c>
      <c r="D27" s="57">
        <f>'[1]Fåtölj EPD'!AC55</f>
        <v>2</v>
      </c>
      <c r="E27" s="58">
        <f>'[1]Fåtölj EPD'!AD55</f>
        <v>11</v>
      </c>
      <c r="F27" s="59">
        <f>'[1]Fåtölj EPD'!AE55</f>
        <v>11</v>
      </c>
      <c r="G27" s="60" t="str">
        <f>'[1]Fåtölj EPD'!AF55</f>
        <v>6-16</v>
      </c>
      <c r="H27" s="285" t="s">
        <v>21</v>
      </c>
      <c r="I27" s="281"/>
      <c r="J27" s="281"/>
      <c r="K27" s="281"/>
      <c r="L27" s="282"/>
      <c r="M27" s="275" t="s">
        <v>21</v>
      </c>
      <c r="N27" s="276"/>
      <c r="O27" s="276"/>
      <c r="P27" s="276"/>
      <c r="Q27" s="277"/>
      <c r="R27" s="61"/>
      <c r="S27" s="62"/>
      <c r="T27" s="57"/>
      <c r="U27" s="57"/>
      <c r="V27" s="63"/>
      <c r="W27" s="57"/>
    </row>
    <row r="28" spans="1:23" x14ac:dyDescent="0.25">
      <c r="A28" s="38"/>
      <c r="B28" s="39"/>
      <c r="C28" s="40"/>
      <c r="D28" s="39"/>
      <c r="E28" s="39"/>
      <c r="F28" s="41"/>
      <c r="G28" s="39"/>
      <c r="H28" s="41"/>
      <c r="I28" s="39"/>
      <c r="J28" s="42"/>
      <c r="K28" s="41"/>
      <c r="L28" s="39"/>
      <c r="M28" s="39"/>
      <c r="N28" s="39"/>
      <c r="O28" s="39"/>
      <c r="P28" s="41"/>
      <c r="Q28" s="39"/>
      <c r="R28" s="39"/>
      <c r="S28" s="39"/>
      <c r="T28" s="39"/>
      <c r="U28" s="39"/>
      <c r="V28" s="41"/>
      <c r="W28" s="39"/>
    </row>
    <row r="29" spans="1:23" x14ac:dyDescent="0.25">
      <c r="A29" s="296" t="s">
        <v>50</v>
      </c>
      <c r="B29" s="299">
        <f>MEDIAN(F29,F33)</f>
        <v>112</v>
      </c>
      <c r="C29" s="300" t="s">
        <v>51</v>
      </c>
      <c r="D29" s="290" t="s">
        <v>295</v>
      </c>
      <c r="E29" s="292">
        <f>AVERAGE(J29:J31)</f>
        <v>83.25</v>
      </c>
      <c r="F29" s="293">
        <f>MEDIAN(K29:K31)</f>
        <v>89</v>
      </c>
      <c r="G29" s="316" t="s">
        <v>53</v>
      </c>
      <c r="H29" s="64" t="s">
        <v>54</v>
      </c>
      <c r="I29" s="65">
        <v>6</v>
      </c>
      <c r="J29" s="66">
        <f>'[1]Soffa EPD'!AI6</f>
        <v>43</v>
      </c>
      <c r="K29" s="67">
        <f>'[1]Soffa EPD'!AJ6</f>
        <v>34</v>
      </c>
      <c r="L29" s="68" t="str">
        <f>'[1]Soffa EPD'!AK6</f>
        <v>24-79</v>
      </c>
      <c r="M29" s="318" t="s">
        <v>21</v>
      </c>
      <c r="N29" s="319"/>
      <c r="O29" s="319"/>
      <c r="P29" s="319"/>
      <c r="Q29" s="320"/>
      <c r="R29" s="287"/>
      <c r="S29" s="69"/>
      <c r="T29" s="70"/>
      <c r="U29" s="70"/>
      <c r="V29" s="71"/>
      <c r="W29" s="70"/>
    </row>
    <row r="30" spans="1:23" x14ac:dyDescent="0.25">
      <c r="A30" s="297"/>
      <c r="B30" s="199"/>
      <c r="C30" s="301"/>
      <c r="D30" s="248"/>
      <c r="E30" s="207"/>
      <c r="F30" s="210"/>
      <c r="G30" s="317"/>
      <c r="H30" s="288" t="s">
        <v>55</v>
      </c>
      <c r="I30" s="290" t="s">
        <v>56</v>
      </c>
      <c r="J30" s="292">
        <f>AVERAGE(O30:O31)</f>
        <v>123.5</v>
      </c>
      <c r="K30" s="293">
        <f>MEDIAN(P30:P31)</f>
        <v>144</v>
      </c>
      <c r="L30" s="294" t="str">
        <f>'[1]Soffa EPD'!AF34</f>
        <v>54-195</v>
      </c>
      <c r="M30" s="72" t="s">
        <v>46</v>
      </c>
      <c r="N30" s="73">
        <f>'[1]Soffa EPD'!AO34</f>
        <v>3</v>
      </c>
      <c r="O30" s="74">
        <f>'[1]Soffa EPD'!AP34</f>
        <v>112</v>
      </c>
      <c r="P30" s="75">
        <f>'[1]Soffa EPD'!AQ34</f>
        <v>132</v>
      </c>
      <c r="Q30" s="76" t="str">
        <f>'[1]Soffa EPD'!AR34</f>
        <v>66-138</v>
      </c>
      <c r="R30" s="235"/>
      <c r="S30" s="77"/>
      <c r="T30" s="73"/>
      <c r="U30" s="73"/>
      <c r="V30" s="78"/>
      <c r="W30" s="73"/>
    </row>
    <row r="31" spans="1:23" x14ac:dyDescent="0.25">
      <c r="A31" s="297"/>
      <c r="B31" s="199"/>
      <c r="C31" s="302"/>
      <c r="D31" s="219"/>
      <c r="E31" s="208"/>
      <c r="F31" s="211"/>
      <c r="G31" s="274"/>
      <c r="H31" s="289"/>
      <c r="I31" s="291"/>
      <c r="J31" s="219"/>
      <c r="K31" s="211"/>
      <c r="L31" s="295"/>
      <c r="M31" s="72" t="s">
        <v>47</v>
      </c>
      <c r="N31" s="73">
        <f>'[1]Soffa EPD'!AI34</f>
        <v>3</v>
      </c>
      <c r="O31" s="74">
        <f>'[1]Soffa EPD'!AJ34</f>
        <v>135</v>
      </c>
      <c r="P31" s="75">
        <f>'[1]Soffa EPD'!AK34</f>
        <v>156</v>
      </c>
      <c r="Q31" s="76" t="str">
        <f>'[1]Soffa EPD'!AL34</f>
        <v>54-195</v>
      </c>
      <c r="R31" s="236"/>
      <c r="S31" s="77"/>
      <c r="T31" s="73"/>
      <c r="U31" s="73"/>
      <c r="V31" s="78"/>
      <c r="W31" s="73"/>
    </row>
    <row r="32" spans="1:23" x14ac:dyDescent="0.25">
      <c r="A32" s="297"/>
      <c r="B32" s="199"/>
      <c r="C32" s="303"/>
      <c r="D32" s="304"/>
      <c r="E32" s="304"/>
      <c r="F32" s="304"/>
      <c r="G32" s="305"/>
      <c r="H32" s="306"/>
      <c r="I32" s="307"/>
      <c r="J32" s="307"/>
      <c r="K32" s="307"/>
      <c r="L32" s="308"/>
      <c r="M32" s="306"/>
      <c r="N32" s="238"/>
      <c r="O32" s="238"/>
      <c r="P32" s="238"/>
      <c r="Q32" s="239"/>
      <c r="R32" s="79"/>
      <c r="S32" s="77"/>
      <c r="T32" s="73"/>
      <c r="U32" s="73"/>
      <c r="V32" s="78"/>
      <c r="W32" s="73"/>
    </row>
    <row r="33" spans="1:23" x14ac:dyDescent="0.25">
      <c r="A33" s="297"/>
      <c r="B33" s="199"/>
      <c r="C33" s="300" t="s">
        <v>57</v>
      </c>
      <c r="D33" s="290" t="s">
        <v>58</v>
      </c>
      <c r="E33" s="310">
        <f>AVERAGE(J33:J35)</f>
        <v>148.78571428571428</v>
      </c>
      <c r="F33" s="293">
        <f>MEDIAN(K33:K35)</f>
        <v>135</v>
      </c>
      <c r="G33" s="294" t="str">
        <f>'[1]Soffa EPD'!AG11</f>
        <v>32-428</v>
      </c>
      <c r="H33" s="80" t="s">
        <v>54</v>
      </c>
      <c r="I33" s="73" t="s">
        <v>59</v>
      </c>
      <c r="J33" s="74">
        <f>'[1]Soffa EPD'!AI11</f>
        <v>66.571428571428569</v>
      </c>
      <c r="K33" s="75">
        <f>'[1]Soffa EPD'!AJ11</f>
        <v>52</v>
      </c>
      <c r="L33" s="81" t="str">
        <f>'[1]Soffa EPD'!AK11</f>
        <v>32-121</v>
      </c>
      <c r="M33" s="306" t="s">
        <v>21</v>
      </c>
      <c r="N33" s="238"/>
      <c r="O33" s="238"/>
      <c r="P33" s="238"/>
      <c r="Q33" s="239"/>
      <c r="R33" s="287"/>
      <c r="S33" s="77"/>
      <c r="T33" s="73"/>
      <c r="U33" s="73"/>
      <c r="V33" s="78"/>
      <c r="W33" s="73"/>
    </row>
    <row r="34" spans="1:23" x14ac:dyDescent="0.25">
      <c r="A34" s="297"/>
      <c r="B34" s="199"/>
      <c r="C34" s="309"/>
      <c r="D34" s="248"/>
      <c r="E34" s="311"/>
      <c r="F34" s="313"/>
      <c r="G34" s="315"/>
      <c r="H34" s="288" t="s">
        <v>60</v>
      </c>
      <c r="I34" s="290" t="s">
        <v>45</v>
      </c>
      <c r="J34" s="292">
        <f>AVERAGE(O34:O35)</f>
        <v>231</v>
      </c>
      <c r="K34" s="293">
        <f>MEDIAN(P34:P35)</f>
        <v>218</v>
      </c>
      <c r="L34" s="294" t="s">
        <v>61</v>
      </c>
      <c r="M34" s="72" t="s">
        <v>46</v>
      </c>
      <c r="N34" s="73">
        <f>'[1]Soffa EPD'!AO39</f>
        <v>5</v>
      </c>
      <c r="O34" s="74">
        <f>'[1]Soffa EPD'!AP39</f>
        <v>202.8</v>
      </c>
      <c r="P34" s="75">
        <f>'[1]Soffa EPD'!AQ39</f>
        <v>188</v>
      </c>
      <c r="Q34" s="76" t="str">
        <f>'[1]Soffa EPD'!AR39</f>
        <v>80-365</v>
      </c>
      <c r="R34" s="235"/>
      <c r="S34" s="77"/>
      <c r="T34" s="73"/>
      <c r="U34" s="73"/>
      <c r="V34" s="78"/>
      <c r="W34" s="73"/>
    </row>
    <row r="35" spans="1:23" x14ac:dyDescent="0.25">
      <c r="A35" s="298"/>
      <c r="B35" s="200"/>
      <c r="C35" s="302"/>
      <c r="D35" s="219"/>
      <c r="E35" s="312"/>
      <c r="F35" s="314"/>
      <c r="G35" s="295"/>
      <c r="H35" s="289"/>
      <c r="I35" s="291"/>
      <c r="J35" s="321"/>
      <c r="K35" s="314"/>
      <c r="L35" s="295"/>
      <c r="M35" s="82" t="s">
        <v>47</v>
      </c>
      <c r="N35" s="83">
        <f>'[1]Soffa EPD'!AH39</f>
        <v>5</v>
      </c>
      <c r="O35" s="84">
        <f>'[1]Soffa EPD'!AI39</f>
        <v>259.2</v>
      </c>
      <c r="P35" s="85">
        <f>'[1]Soffa EPD'!AJ39</f>
        <v>248</v>
      </c>
      <c r="Q35" s="86" t="str">
        <f>'[1]Soffa EPD'!AK39</f>
        <v>87-428</v>
      </c>
      <c r="R35" s="236"/>
      <c r="S35" s="87"/>
      <c r="T35" s="83"/>
      <c r="U35" s="83"/>
      <c r="V35" s="88"/>
      <c r="W35" s="83"/>
    </row>
    <row r="36" spans="1:23" x14ac:dyDescent="0.25">
      <c r="A36" s="38"/>
      <c r="B36" s="39"/>
      <c r="C36" s="40"/>
      <c r="D36" s="39"/>
      <c r="E36" s="39"/>
      <c r="F36" s="41"/>
      <c r="G36" s="39"/>
      <c r="H36" s="41"/>
      <c r="I36" s="39"/>
      <c r="J36" s="42"/>
      <c r="K36" s="41"/>
      <c r="L36" s="39"/>
      <c r="M36" s="39"/>
      <c r="N36" s="39"/>
      <c r="O36" s="39"/>
      <c r="P36" s="41"/>
      <c r="Q36" s="39"/>
      <c r="R36" s="39"/>
      <c r="S36" s="39"/>
      <c r="T36" s="39"/>
      <c r="U36" s="39"/>
      <c r="V36" s="41"/>
      <c r="W36" s="39"/>
    </row>
    <row r="37" spans="1:23" x14ac:dyDescent="0.25">
      <c r="A37" s="327" t="s">
        <v>62</v>
      </c>
      <c r="B37" s="330" t="s">
        <v>63</v>
      </c>
      <c r="C37" s="332" t="s">
        <v>64</v>
      </c>
      <c r="D37" s="333" t="s">
        <v>11</v>
      </c>
      <c r="E37" s="334">
        <f>'[1]Bord EPD'!AE14</f>
        <v>32.831666666666671</v>
      </c>
      <c r="F37" s="325">
        <f>'[1]Bord EPD'!AF14</f>
        <v>25.574999999999999</v>
      </c>
      <c r="G37" s="335" t="str">
        <f>'[1]Bord EPD'!AG14</f>
        <v>18-89</v>
      </c>
      <c r="H37" s="89" t="s">
        <v>65</v>
      </c>
      <c r="I37" s="90" t="s">
        <v>66</v>
      </c>
      <c r="J37" s="91">
        <f>'[1]Bord EPD'!AI14</f>
        <v>25.574999999999999</v>
      </c>
      <c r="K37" s="92">
        <f>'[1]Bord EPD'!AJ14</f>
        <v>25.574999999999999</v>
      </c>
      <c r="L37" s="91" t="str">
        <f>'[1]Bord EPD'!AK14</f>
        <v>25-26</v>
      </c>
      <c r="M37" s="323" t="s">
        <v>21</v>
      </c>
      <c r="N37" s="238"/>
      <c r="O37" s="238"/>
      <c r="P37" s="238"/>
      <c r="Q37" s="239"/>
      <c r="R37" s="322"/>
      <c r="S37" s="93" t="s">
        <v>67</v>
      </c>
      <c r="T37" s="94">
        <f>'[1]Bord EPD'!AE74</f>
        <v>5</v>
      </c>
      <c r="U37" s="90">
        <f>'[1]Bord EPD'!AF74</f>
        <v>20.832000000000001</v>
      </c>
      <c r="V37" s="95">
        <f>'[1]Bord EPD'!AG74</f>
        <v>17</v>
      </c>
      <c r="W37" s="94" t="str">
        <f>'[1]Bord EPD'!AH74</f>
        <v>15-38</v>
      </c>
    </row>
    <row r="38" spans="1:23" x14ac:dyDescent="0.25">
      <c r="A38" s="328"/>
      <c r="B38" s="330"/>
      <c r="C38" s="266"/>
      <c r="D38" s="219"/>
      <c r="E38" s="219"/>
      <c r="F38" s="226"/>
      <c r="G38" s="274"/>
      <c r="H38" s="89" t="s">
        <v>68</v>
      </c>
      <c r="I38" s="96">
        <v>5</v>
      </c>
      <c r="J38" s="91">
        <f>'[1]Bord EPD'!AM14</f>
        <v>45.92</v>
      </c>
      <c r="K38" s="92">
        <f>'[1]Bord EPD'!AN14</f>
        <v>43</v>
      </c>
      <c r="L38" s="91" t="str">
        <f>'[1]Bord EPD'!AO14</f>
        <v>22-89</v>
      </c>
      <c r="M38" s="323" t="s">
        <v>21</v>
      </c>
      <c r="N38" s="238"/>
      <c r="O38" s="238"/>
      <c r="P38" s="238"/>
      <c r="Q38" s="239"/>
      <c r="R38" s="236"/>
      <c r="S38" s="93"/>
      <c r="T38" s="94"/>
      <c r="U38" s="90"/>
      <c r="V38" s="97"/>
      <c r="W38" s="94"/>
    </row>
    <row r="39" spans="1:23" x14ac:dyDescent="0.25">
      <c r="A39" s="328"/>
      <c r="B39" s="331"/>
      <c r="C39" s="98"/>
      <c r="D39" s="98"/>
      <c r="E39" s="98"/>
      <c r="F39" s="99"/>
      <c r="G39" s="100"/>
      <c r="H39" s="101"/>
      <c r="I39" s="102"/>
      <c r="J39" s="103"/>
      <c r="K39" s="182"/>
      <c r="L39" s="103"/>
      <c r="M39" s="323"/>
      <c r="N39" s="238"/>
      <c r="O39" s="238"/>
      <c r="P39" s="238"/>
      <c r="Q39" s="239"/>
      <c r="R39" s="104"/>
      <c r="S39" s="105"/>
      <c r="T39" s="98"/>
      <c r="U39" s="98"/>
      <c r="V39" s="99"/>
      <c r="W39" s="98"/>
    </row>
    <row r="40" spans="1:23" x14ac:dyDescent="0.25">
      <c r="A40" s="328"/>
      <c r="B40" s="331"/>
      <c r="C40" s="332" t="s">
        <v>69</v>
      </c>
      <c r="D40" s="333" t="s">
        <v>70</v>
      </c>
      <c r="E40" s="334">
        <f>'[1]Bord EPD'!AF40</f>
        <v>253.32</v>
      </c>
      <c r="F40" s="325">
        <f>'[1]Bord EPD'!AG40</f>
        <v>275.99</v>
      </c>
      <c r="G40" s="335" t="str">
        <f>'[1]Bord EPD'!AH40</f>
        <v>72-388</v>
      </c>
      <c r="H40" s="101" t="s">
        <v>71</v>
      </c>
      <c r="I40" s="102" t="s">
        <v>23</v>
      </c>
      <c r="J40" s="324">
        <f>'[1]Bord EPD'!L45</f>
        <v>72.430000000000007</v>
      </c>
      <c r="K40" s="264"/>
      <c r="L40" s="265"/>
      <c r="M40" s="323" t="s">
        <v>21</v>
      </c>
      <c r="N40" s="238"/>
      <c r="O40" s="238"/>
      <c r="P40" s="238"/>
      <c r="Q40" s="239"/>
      <c r="R40" s="322"/>
      <c r="S40" s="98"/>
      <c r="T40" s="98"/>
      <c r="U40" s="98"/>
      <c r="V40" s="99"/>
      <c r="W40" s="98"/>
    </row>
    <row r="41" spans="1:23" x14ac:dyDescent="0.25">
      <c r="A41" s="328"/>
      <c r="B41" s="331"/>
      <c r="C41" s="336"/>
      <c r="D41" s="248"/>
      <c r="E41" s="248"/>
      <c r="F41" s="326"/>
      <c r="G41" s="317"/>
      <c r="H41" s="101" t="s">
        <v>72</v>
      </c>
      <c r="I41" s="102" t="s">
        <v>20</v>
      </c>
      <c r="J41" s="103">
        <f>'[1]Bord EPD'!AJ40</f>
        <v>241.98000000000002</v>
      </c>
      <c r="K41" s="182">
        <f>'[1]Bord EPD'!AK40</f>
        <v>240</v>
      </c>
      <c r="L41" s="103" t="str">
        <f>'[1]Bord EPD'!AL40</f>
        <v>214-271</v>
      </c>
      <c r="M41" s="323" t="s">
        <v>21</v>
      </c>
      <c r="N41" s="238"/>
      <c r="O41" s="238"/>
      <c r="P41" s="238"/>
      <c r="Q41" s="239"/>
      <c r="R41" s="235"/>
      <c r="S41" s="105"/>
      <c r="T41" s="98"/>
      <c r="U41" s="98"/>
      <c r="V41" s="99"/>
      <c r="W41" s="98"/>
    </row>
    <row r="42" spans="1:23" x14ac:dyDescent="0.25">
      <c r="A42" s="328"/>
      <c r="B42" s="331"/>
      <c r="C42" s="337"/>
      <c r="D42" s="219"/>
      <c r="E42" s="219"/>
      <c r="F42" s="226"/>
      <c r="G42" s="274"/>
      <c r="H42" s="101" t="s">
        <v>73</v>
      </c>
      <c r="I42" s="102" t="s">
        <v>23</v>
      </c>
      <c r="J42" s="324">
        <f>'[1]Bord EPD'!L43</f>
        <v>388.87</v>
      </c>
      <c r="K42" s="264"/>
      <c r="L42" s="265"/>
      <c r="M42" s="323" t="s">
        <v>21</v>
      </c>
      <c r="N42" s="238"/>
      <c r="O42" s="238"/>
      <c r="P42" s="238"/>
      <c r="Q42" s="239"/>
      <c r="R42" s="236"/>
      <c r="S42" s="105"/>
      <c r="T42" s="98"/>
      <c r="U42" s="98"/>
      <c r="V42" s="99"/>
      <c r="W42" s="98"/>
    </row>
    <row r="43" spans="1:23" x14ac:dyDescent="0.25">
      <c r="A43" s="328"/>
      <c r="B43" s="331"/>
      <c r="C43" s="98"/>
      <c r="D43" s="98"/>
      <c r="E43" s="98"/>
      <c r="F43" s="99"/>
      <c r="G43" s="100"/>
      <c r="H43" s="101"/>
      <c r="I43" s="102"/>
      <c r="J43" s="103"/>
      <c r="K43" s="182"/>
      <c r="L43" s="103"/>
      <c r="M43" s="323"/>
      <c r="N43" s="238"/>
      <c r="O43" s="238"/>
      <c r="P43" s="238"/>
      <c r="Q43" s="239"/>
      <c r="R43" s="104"/>
      <c r="S43" s="105"/>
      <c r="T43" s="98"/>
      <c r="U43" s="98"/>
      <c r="V43" s="99"/>
      <c r="W43" s="98"/>
    </row>
    <row r="44" spans="1:23" x14ac:dyDescent="0.25">
      <c r="A44" s="328"/>
      <c r="B44" s="331"/>
      <c r="C44" s="332" t="s">
        <v>74</v>
      </c>
      <c r="D44" s="333" t="s">
        <v>75</v>
      </c>
      <c r="E44" s="334">
        <f>AVERAGE(J45,J44)</f>
        <v>93</v>
      </c>
      <c r="F44" s="325">
        <f>MEDIAN(J45,K44)</f>
        <v>93</v>
      </c>
      <c r="G44" s="335" t="str">
        <f>'[1]Bord EPD'!AG5</f>
        <v>62-107</v>
      </c>
      <c r="H44" s="101" t="s">
        <v>76</v>
      </c>
      <c r="I44" s="106">
        <v>2</v>
      </c>
      <c r="J44" s="103">
        <f>'[1]Bord EPD'!AI5</f>
        <v>79</v>
      </c>
      <c r="K44" s="182">
        <f>'[1]Bord EPD'!AJ5</f>
        <v>79</v>
      </c>
      <c r="L44" s="103" t="str">
        <f>'[1]Bord EPD'!AK5</f>
        <v>62-96</v>
      </c>
      <c r="M44" s="323" t="s">
        <v>21</v>
      </c>
      <c r="N44" s="238"/>
      <c r="O44" s="238"/>
      <c r="P44" s="238"/>
      <c r="Q44" s="239"/>
      <c r="R44" s="322"/>
      <c r="S44" s="105" t="s">
        <v>77</v>
      </c>
      <c r="T44" s="106">
        <f>'[1]Bord EPD'!AE63</f>
        <v>3</v>
      </c>
      <c r="U44" s="102">
        <f>'[1]Bord EPD'!AF63</f>
        <v>59.493333333333339</v>
      </c>
      <c r="V44" s="107">
        <f>'[1]Bord EPD'!AG63</f>
        <v>68.73</v>
      </c>
      <c r="W44" s="98" t="str">
        <f>'[1]Bord EPD'!AH63</f>
        <v>41-69</v>
      </c>
    </row>
    <row r="45" spans="1:23" x14ac:dyDescent="0.25">
      <c r="A45" s="328"/>
      <c r="B45" s="331"/>
      <c r="C45" s="266"/>
      <c r="D45" s="219"/>
      <c r="E45" s="208"/>
      <c r="F45" s="211"/>
      <c r="G45" s="274"/>
      <c r="H45" s="101" t="s">
        <v>71</v>
      </c>
      <c r="I45" s="106">
        <v>1</v>
      </c>
      <c r="J45" s="338">
        <f>'[1]Bord EPD'!L8</f>
        <v>107</v>
      </c>
      <c r="K45" s="221"/>
      <c r="L45" s="243"/>
      <c r="M45" s="323" t="s">
        <v>21</v>
      </c>
      <c r="N45" s="238"/>
      <c r="O45" s="238"/>
      <c r="P45" s="238"/>
      <c r="Q45" s="239"/>
      <c r="R45" s="236"/>
      <c r="S45" s="105"/>
      <c r="T45" s="98"/>
      <c r="U45" s="98"/>
      <c r="V45" s="99"/>
      <c r="W45" s="98"/>
    </row>
    <row r="46" spans="1:23" x14ac:dyDescent="0.25">
      <c r="A46" s="328"/>
      <c r="B46" s="331"/>
      <c r="C46" s="98"/>
      <c r="D46" s="98"/>
      <c r="E46" s="102"/>
      <c r="F46" s="107"/>
      <c r="G46" s="100"/>
      <c r="H46" s="101"/>
      <c r="I46" s="106"/>
      <c r="J46" s="103"/>
      <c r="K46" s="182"/>
      <c r="L46" s="103"/>
      <c r="M46" s="323"/>
      <c r="N46" s="238"/>
      <c r="O46" s="238"/>
      <c r="P46" s="238"/>
      <c r="Q46" s="239"/>
      <c r="R46" s="104"/>
      <c r="S46" s="105"/>
      <c r="T46" s="98"/>
      <c r="U46" s="98"/>
      <c r="V46" s="99"/>
      <c r="W46" s="98"/>
    </row>
    <row r="47" spans="1:23" x14ac:dyDescent="0.25">
      <c r="A47" s="328"/>
      <c r="B47" s="331"/>
      <c r="C47" s="339" t="s">
        <v>78</v>
      </c>
      <c r="D47" s="333" t="s">
        <v>70</v>
      </c>
      <c r="E47" s="334">
        <f>'[1]Bord EPD'!AF94</f>
        <v>28.5</v>
      </c>
      <c r="F47" s="325">
        <f>'[1]Bord EPD'!AG94</f>
        <v>21</v>
      </c>
      <c r="G47" s="340" t="str">
        <f>'[1]Bord EPD'!AH94</f>
        <v>6-62</v>
      </c>
      <c r="H47" s="108" t="str">
        <f>'[1]Bord EPD'!$AN$92</f>
        <v>Ø 70 cm</v>
      </c>
      <c r="I47" s="109">
        <v>2</v>
      </c>
      <c r="J47" s="110">
        <f>'[1]Bord EPD'!AN94</f>
        <v>7.5</v>
      </c>
      <c r="K47" s="111">
        <f>'[1]Bord EPD'!AO94</f>
        <v>7.5</v>
      </c>
      <c r="L47" s="110" t="str">
        <f>'[1]Bord EPD'!AP94</f>
        <v>6-9</v>
      </c>
      <c r="M47" s="323" t="s">
        <v>21</v>
      </c>
      <c r="N47" s="238"/>
      <c r="O47" s="238"/>
      <c r="P47" s="238"/>
      <c r="Q47" s="239"/>
      <c r="R47" s="322"/>
      <c r="S47" s="112"/>
      <c r="T47" s="113"/>
      <c r="U47" s="113"/>
      <c r="V47" s="114"/>
      <c r="W47" s="113"/>
    </row>
    <row r="48" spans="1:23" x14ac:dyDescent="0.25">
      <c r="A48" s="329"/>
      <c r="B48" s="331"/>
      <c r="C48" s="228"/>
      <c r="D48" s="219"/>
      <c r="E48" s="208"/>
      <c r="F48" s="211"/>
      <c r="G48" s="274"/>
      <c r="H48" s="108" t="s">
        <v>79</v>
      </c>
      <c r="I48" s="109">
        <v>2</v>
      </c>
      <c r="J48" s="110">
        <f>'[1]Bord EPD'!AJ94</f>
        <v>26</v>
      </c>
      <c r="K48" s="111">
        <f>'[1]Bord EPD'!AK94</f>
        <v>26</v>
      </c>
      <c r="L48" s="110" t="str">
        <f>'[1]Bord EPD'!AL94</f>
        <v>14-38</v>
      </c>
      <c r="M48" s="323" t="s">
        <v>21</v>
      </c>
      <c r="N48" s="238"/>
      <c r="O48" s="238"/>
      <c r="P48" s="238"/>
      <c r="Q48" s="239"/>
      <c r="R48" s="236"/>
      <c r="S48" s="112"/>
      <c r="T48" s="113"/>
      <c r="U48" s="113"/>
      <c r="V48" s="114"/>
      <c r="W48" s="113"/>
    </row>
    <row r="49" spans="1:23" x14ac:dyDescent="0.25">
      <c r="A49" s="38"/>
      <c r="B49" s="39"/>
      <c r="C49" s="40"/>
      <c r="D49" s="39"/>
      <c r="E49" s="39"/>
      <c r="F49" s="41"/>
      <c r="G49" s="39"/>
      <c r="H49" s="41"/>
      <c r="I49" s="39"/>
      <c r="J49" s="42"/>
      <c r="K49" s="41"/>
      <c r="L49" s="39"/>
      <c r="M49" s="39"/>
      <c r="N49" s="39"/>
      <c r="O49" s="39"/>
      <c r="P49" s="41"/>
      <c r="Q49" s="39"/>
      <c r="R49" s="39"/>
      <c r="S49" s="39"/>
      <c r="T49" s="39"/>
      <c r="U49" s="39"/>
      <c r="V49" s="41"/>
      <c r="W49" s="39"/>
    </row>
    <row r="50" spans="1:23" x14ac:dyDescent="0.25">
      <c r="A50" s="376" t="s">
        <v>80</v>
      </c>
      <c r="B50" s="373" t="s">
        <v>63</v>
      </c>
      <c r="C50" s="357" t="s">
        <v>62</v>
      </c>
      <c r="D50" s="355" t="s">
        <v>81</v>
      </c>
      <c r="E50" s="359">
        <f>AVERAGE(J51,J50)</f>
        <v>91.334999999999994</v>
      </c>
      <c r="F50" s="361">
        <f>MEDIAN(J51,K50)</f>
        <v>74.5</v>
      </c>
      <c r="G50" s="380" t="s">
        <v>82</v>
      </c>
      <c r="H50" s="115" t="s">
        <v>83</v>
      </c>
      <c r="I50" s="116">
        <v>3</v>
      </c>
      <c r="J50" s="143">
        <v>144.66999999999999</v>
      </c>
      <c r="K50" s="117">
        <v>111</v>
      </c>
      <c r="L50" s="118" t="s">
        <v>84</v>
      </c>
      <c r="M50" s="352" t="s">
        <v>21</v>
      </c>
      <c r="N50" s="353"/>
      <c r="O50" s="353"/>
      <c r="P50" s="353"/>
      <c r="Q50" s="354"/>
      <c r="R50" s="341"/>
      <c r="S50" s="119"/>
      <c r="T50" s="116"/>
      <c r="U50" s="116"/>
      <c r="V50" s="120"/>
      <c r="W50" s="116"/>
    </row>
    <row r="51" spans="1:23" x14ac:dyDescent="0.25">
      <c r="A51" s="377"/>
      <c r="B51" s="374"/>
      <c r="C51" s="358"/>
      <c r="D51" s="356"/>
      <c r="E51" s="379"/>
      <c r="F51" s="379"/>
      <c r="G51" s="381"/>
      <c r="H51" s="121" t="s">
        <v>85</v>
      </c>
      <c r="I51" s="122">
        <v>1</v>
      </c>
      <c r="J51" s="343">
        <v>38</v>
      </c>
      <c r="K51" s="344"/>
      <c r="L51" s="345"/>
      <c r="M51" s="346" t="s">
        <v>21</v>
      </c>
      <c r="N51" s="347"/>
      <c r="O51" s="347"/>
      <c r="P51" s="347"/>
      <c r="Q51" s="348"/>
      <c r="R51" s="342"/>
      <c r="S51" s="123"/>
      <c r="T51" s="122"/>
      <c r="U51" s="122"/>
      <c r="V51" s="124"/>
      <c r="W51" s="122"/>
    </row>
    <row r="52" spans="1:23" x14ac:dyDescent="0.25">
      <c r="A52" s="377"/>
      <c r="B52" s="374"/>
      <c r="C52" s="349"/>
      <c r="D52" s="350"/>
      <c r="E52" s="350"/>
      <c r="F52" s="350"/>
      <c r="G52" s="351"/>
      <c r="H52" s="346"/>
      <c r="I52" s="347"/>
      <c r="J52" s="347"/>
      <c r="K52" s="347"/>
      <c r="L52" s="348"/>
      <c r="M52" s="346"/>
      <c r="N52" s="347"/>
      <c r="O52" s="347"/>
      <c r="P52" s="347"/>
      <c r="Q52" s="348"/>
      <c r="R52" s="125"/>
      <c r="S52" s="123"/>
      <c r="T52" s="122"/>
      <c r="U52" s="122"/>
      <c r="V52" s="124"/>
      <c r="W52" s="122"/>
    </row>
    <row r="53" spans="1:23" x14ac:dyDescent="0.25">
      <c r="A53" s="377"/>
      <c r="B53" s="374"/>
      <c r="C53" s="357" t="s">
        <v>86</v>
      </c>
      <c r="D53" s="355" t="s">
        <v>87</v>
      </c>
      <c r="E53" s="359">
        <f>AVERAGE(J53:J54)</f>
        <v>111.03999999999999</v>
      </c>
      <c r="F53" s="361">
        <f>MEDIAN(K53:K54)</f>
        <v>90.75</v>
      </c>
      <c r="G53" s="179" t="s">
        <v>88</v>
      </c>
      <c r="H53" s="121" t="s">
        <v>89</v>
      </c>
      <c r="I53" s="122" t="s">
        <v>20</v>
      </c>
      <c r="J53" s="126">
        <v>127.33</v>
      </c>
      <c r="K53" s="181">
        <v>84</v>
      </c>
      <c r="L53" s="127" t="s">
        <v>90</v>
      </c>
      <c r="M53" s="346" t="s">
        <v>21</v>
      </c>
      <c r="N53" s="347"/>
      <c r="O53" s="347"/>
      <c r="P53" s="347"/>
      <c r="Q53" s="348"/>
      <c r="R53" s="341"/>
      <c r="S53" s="123"/>
      <c r="T53" s="122"/>
      <c r="U53" s="122"/>
      <c r="V53" s="124"/>
      <c r="W53" s="122"/>
    </row>
    <row r="54" spans="1:23" x14ac:dyDescent="0.25">
      <c r="A54" s="377"/>
      <c r="B54" s="374"/>
      <c r="C54" s="358"/>
      <c r="D54" s="356"/>
      <c r="E54" s="360">
        <v>108.71428571428571</v>
      </c>
      <c r="F54" s="362">
        <v>84</v>
      </c>
      <c r="G54" s="142" t="s">
        <v>88</v>
      </c>
      <c r="H54" s="121" t="s">
        <v>91</v>
      </c>
      <c r="I54" s="122" t="s">
        <v>92</v>
      </c>
      <c r="J54" s="128">
        <v>94.75</v>
      </c>
      <c r="K54" s="181">
        <v>97.5</v>
      </c>
      <c r="L54" s="127" t="s">
        <v>93</v>
      </c>
      <c r="M54" s="346" t="s">
        <v>21</v>
      </c>
      <c r="N54" s="347"/>
      <c r="O54" s="347"/>
      <c r="P54" s="347"/>
      <c r="Q54" s="348"/>
      <c r="R54" s="342"/>
      <c r="S54" s="123"/>
      <c r="T54" s="122"/>
      <c r="U54" s="122"/>
      <c r="V54" s="124"/>
      <c r="W54" s="122"/>
    </row>
    <row r="55" spans="1:23" x14ac:dyDescent="0.25">
      <c r="A55" s="377"/>
      <c r="B55" s="374"/>
      <c r="C55" s="346"/>
      <c r="D55" s="347"/>
      <c r="E55" s="347"/>
      <c r="F55" s="347"/>
      <c r="G55" s="348"/>
      <c r="H55" s="346"/>
      <c r="I55" s="347"/>
      <c r="J55" s="347"/>
      <c r="K55" s="347"/>
      <c r="L55" s="348"/>
      <c r="M55" s="346"/>
      <c r="N55" s="347"/>
      <c r="O55" s="347"/>
      <c r="P55" s="347"/>
      <c r="Q55" s="348"/>
      <c r="R55" s="125"/>
      <c r="S55" s="123"/>
      <c r="T55" s="122"/>
      <c r="U55" s="122"/>
      <c r="V55" s="124"/>
      <c r="W55" s="122"/>
    </row>
    <row r="56" spans="1:23" x14ac:dyDescent="0.25">
      <c r="A56" s="377"/>
      <c r="B56" s="374"/>
      <c r="C56" s="129" t="s">
        <v>94</v>
      </c>
      <c r="D56" s="122" t="s">
        <v>23</v>
      </c>
      <c r="E56" s="343">
        <v>30</v>
      </c>
      <c r="F56" s="344"/>
      <c r="G56" s="345"/>
      <c r="H56" s="346" t="s">
        <v>21</v>
      </c>
      <c r="I56" s="347"/>
      <c r="J56" s="347"/>
      <c r="K56" s="347"/>
      <c r="L56" s="348"/>
      <c r="M56" s="346" t="s">
        <v>21</v>
      </c>
      <c r="N56" s="347"/>
      <c r="O56" s="347"/>
      <c r="P56" s="347"/>
      <c r="Q56" s="348"/>
      <c r="R56" s="125"/>
      <c r="S56" s="123"/>
      <c r="T56" s="122"/>
      <c r="U56" s="122"/>
      <c r="V56" s="124"/>
      <c r="W56" s="122"/>
    </row>
    <row r="57" spans="1:23" x14ac:dyDescent="0.25">
      <c r="A57" s="377"/>
      <c r="B57" s="374"/>
      <c r="C57" s="349"/>
      <c r="D57" s="350"/>
      <c r="E57" s="350"/>
      <c r="F57" s="350"/>
      <c r="G57" s="351"/>
      <c r="H57" s="346"/>
      <c r="I57" s="347"/>
      <c r="J57" s="347"/>
      <c r="K57" s="347"/>
      <c r="L57" s="348"/>
      <c r="M57" s="346"/>
      <c r="N57" s="347"/>
      <c r="O57" s="347"/>
      <c r="P57" s="347"/>
      <c r="Q57" s="348"/>
      <c r="R57" s="125"/>
      <c r="S57" s="123"/>
      <c r="T57" s="122"/>
      <c r="U57" s="122"/>
      <c r="V57" s="124"/>
      <c r="W57" s="122"/>
    </row>
    <row r="58" spans="1:23" x14ac:dyDescent="0.25">
      <c r="A58" s="378"/>
      <c r="B58" s="375"/>
      <c r="C58" s="130" t="s">
        <v>95</v>
      </c>
      <c r="D58" s="131" t="s">
        <v>23</v>
      </c>
      <c r="E58" s="382">
        <v>106</v>
      </c>
      <c r="F58" s="383"/>
      <c r="G58" s="384"/>
      <c r="H58" s="385" t="s">
        <v>21</v>
      </c>
      <c r="I58" s="386"/>
      <c r="J58" s="386"/>
      <c r="K58" s="386"/>
      <c r="L58" s="387"/>
      <c r="M58" s="385" t="s">
        <v>21</v>
      </c>
      <c r="N58" s="386"/>
      <c r="O58" s="386"/>
      <c r="P58" s="386"/>
      <c r="Q58" s="387"/>
      <c r="R58" s="132"/>
      <c r="S58" s="133"/>
      <c r="T58" s="131"/>
      <c r="U58" s="131"/>
      <c r="V58" s="134"/>
      <c r="W58" s="131"/>
    </row>
    <row r="59" spans="1:23" ht="14.45" customHeight="1" x14ac:dyDescent="0.25">
      <c r="A59" s="41"/>
      <c r="B59" s="39"/>
      <c r="C59" s="40"/>
      <c r="D59" s="39"/>
      <c r="E59" s="39"/>
      <c r="F59" s="41"/>
      <c r="G59" s="39"/>
      <c r="H59" s="41"/>
      <c r="I59" s="39"/>
      <c r="J59" s="42"/>
      <c r="K59" s="41"/>
      <c r="L59" s="39"/>
      <c r="M59" s="39"/>
      <c r="N59" s="39"/>
      <c r="O59" s="39"/>
      <c r="P59" s="41"/>
      <c r="Q59" s="39"/>
      <c r="R59" s="39"/>
      <c r="S59" s="39"/>
      <c r="T59" s="39"/>
      <c r="U59" s="39"/>
      <c r="V59" s="41"/>
      <c r="W59" s="39"/>
    </row>
    <row r="60" spans="1:23" x14ac:dyDescent="0.25">
      <c r="A60" s="367" t="s">
        <v>96</v>
      </c>
      <c r="B60" s="370" t="s">
        <v>63</v>
      </c>
      <c r="C60" s="135" t="s">
        <v>97</v>
      </c>
      <c r="D60" s="136" t="s">
        <v>20</v>
      </c>
      <c r="E60" s="137">
        <f>'[1]Förvaring EPD'!S5</f>
        <v>59.666666666666664</v>
      </c>
      <c r="F60" s="180">
        <f>'[1]Förvaring EPD'!T5</f>
        <v>60</v>
      </c>
      <c r="G60" s="138" t="str">
        <f>'[1]Förvaring EPD'!U5</f>
        <v>58-61</v>
      </c>
      <c r="H60" s="364" t="s">
        <v>21</v>
      </c>
      <c r="I60" s="365"/>
      <c r="J60" s="365"/>
      <c r="K60" s="365"/>
      <c r="L60" s="366"/>
      <c r="M60" s="364" t="s">
        <v>21</v>
      </c>
      <c r="N60" s="365"/>
      <c r="O60" s="365"/>
      <c r="P60" s="365"/>
      <c r="Q60" s="366"/>
      <c r="R60" s="139"/>
      <c r="S60" s="140"/>
      <c r="T60" s="136"/>
      <c r="U60" s="136"/>
      <c r="V60" s="141"/>
      <c r="W60" s="136"/>
    </row>
    <row r="61" spans="1:23" x14ac:dyDescent="0.25">
      <c r="A61" s="368"/>
      <c r="B61" s="371"/>
      <c r="C61" s="135"/>
      <c r="D61" s="136"/>
      <c r="E61" s="137"/>
      <c r="F61" s="180"/>
      <c r="G61" s="138"/>
      <c r="H61" s="364"/>
      <c r="I61" s="365"/>
      <c r="J61" s="365"/>
      <c r="K61" s="365"/>
      <c r="L61" s="366"/>
      <c r="M61" s="364"/>
      <c r="N61" s="365"/>
      <c r="O61" s="365"/>
      <c r="P61" s="365"/>
      <c r="Q61" s="366"/>
      <c r="R61" s="139"/>
      <c r="S61" s="140"/>
      <c r="T61" s="136"/>
      <c r="U61" s="136"/>
      <c r="V61" s="141"/>
      <c r="W61" s="136"/>
    </row>
    <row r="62" spans="1:23" x14ac:dyDescent="0.25">
      <c r="A62" s="368"/>
      <c r="B62" s="371"/>
      <c r="C62" s="135" t="s">
        <v>98</v>
      </c>
      <c r="D62" s="136" t="s">
        <v>66</v>
      </c>
      <c r="E62" s="137">
        <f>'[1]Förvaring EPD'!S16</f>
        <v>56.5</v>
      </c>
      <c r="F62" s="180">
        <f>'[1]Förvaring EPD'!T16</f>
        <v>56.5</v>
      </c>
      <c r="G62" s="138" t="str">
        <f>'[1]Förvaring EPD'!U16</f>
        <v>42-71</v>
      </c>
      <c r="H62" s="364" t="s">
        <v>21</v>
      </c>
      <c r="I62" s="365"/>
      <c r="J62" s="365"/>
      <c r="K62" s="365"/>
      <c r="L62" s="366"/>
      <c r="M62" s="364" t="s">
        <v>21</v>
      </c>
      <c r="N62" s="365"/>
      <c r="O62" s="365"/>
      <c r="P62" s="365"/>
      <c r="Q62" s="366"/>
      <c r="R62" s="139"/>
      <c r="S62" s="140"/>
      <c r="T62" s="136"/>
      <c r="U62" s="136"/>
      <c r="V62" s="141"/>
      <c r="W62" s="136"/>
    </row>
    <row r="63" spans="1:23" x14ac:dyDescent="0.25">
      <c r="A63" s="368"/>
      <c r="B63" s="371"/>
      <c r="C63" s="135"/>
      <c r="D63" s="136"/>
      <c r="E63" s="137"/>
      <c r="F63" s="180"/>
      <c r="G63" s="138"/>
      <c r="H63" s="364"/>
      <c r="I63" s="365"/>
      <c r="J63" s="365"/>
      <c r="K63" s="365"/>
      <c r="L63" s="366"/>
      <c r="M63" s="364"/>
      <c r="N63" s="365"/>
      <c r="O63" s="365"/>
      <c r="P63" s="365"/>
      <c r="Q63" s="366"/>
      <c r="R63" s="139"/>
      <c r="S63" s="140"/>
      <c r="T63" s="136"/>
      <c r="U63" s="136"/>
      <c r="V63" s="141"/>
      <c r="W63" s="136"/>
    </row>
    <row r="64" spans="1:23" x14ac:dyDescent="0.25">
      <c r="A64" s="368"/>
      <c r="B64" s="371"/>
      <c r="C64" s="135" t="s">
        <v>99</v>
      </c>
      <c r="D64" s="136" t="s">
        <v>66</v>
      </c>
      <c r="E64" s="137">
        <f>'[1]Förvaring EPD'!S22</f>
        <v>47.075000000000003</v>
      </c>
      <c r="F64" s="180">
        <f>'[1]Förvaring EPD'!T22</f>
        <v>47.075000000000003</v>
      </c>
      <c r="G64" s="138" t="str">
        <f>'[1]Förvaring EPD'!U22</f>
        <v>39-55</v>
      </c>
      <c r="H64" s="364" t="s">
        <v>21</v>
      </c>
      <c r="I64" s="365"/>
      <c r="J64" s="365"/>
      <c r="K64" s="365"/>
      <c r="L64" s="366"/>
      <c r="M64" s="364" t="s">
        <v>21</v>
      </c>
      <c r="N64" s="365"/>
      <c r="O64" s="365"/>
      <c r="P64" s="365"/>
      <c r="Q64" s="366"/>
      <c r="R64" s="139"/>
      <c r="S64" s="140"/>
      <c r="T64" s="136"/>
      <c r="U64" s="136"/>
      <c r="V64" s="141"/>
      <c r="W64" s="136"/>
    </row>
    <row r="65" spans="1:23" x14ac:dyDescent="0.25">
      <c r="A65" s="368"/>
      <c r="B65" s="371"/>
      <c r="C65" s="135"/>
      <c r="D65" s="136"/>
      <c r="E65" s="137"/>
      <c r="F65" s="180"/>
      <c r="G65" s="138"/>
      <c r="H65" s="364"/>
      <c r="I65" s="365"/>
      <c r="J65" s="365"/>
      <c r="K65" s="365"/>
      <c r="L65" s="366"/>
      <c r="M65" s="364"/>
      <c r="N65" s="365"/>
      <c r="O65" s="365"/>
      <c r="P65" s="365"/>
      <c r="Q65" s="366"/>
      <c r="R65" s="139"/>
      <c r="S65" s="140"/>
      <c r="T65" s="136"/>
      <c r="U65" s="136"/>
      <c r="V65" s="141"/>
      <c r="W65" s="136"/>
    </row>
    <row r="66" spans="1:23" x14ac:dyDescent="0.25">
      <c r="A66" s="369"/>
      <c r="B66" s="372"/>
      <c r="C66" s="135" t="s">
        <v>100</v>
      </c>
      <c r="D66" s="136" t="s">
        <v>23</v>
      </c>
      <c r="E66" s="363">
        <v>60</v>
      </c>
      <c r="F66" s="238"/>
      <c r="G66" s="239"/>
      <c r="H66" s="364" t="s">
        <v>21</v>
      </c>
      <c r="I66" s="365"/>
      <c r="J66" s="365"/>
      <c r="K66" s="365"/>
      <c r="L66" s="366"/>
      <c r="M66" s="364" t="s">
        <v>21</v>
      </c>
      <c r="N66" s="365"/>
      <c r="O66" s="365"/>
      <c r="P66" s="365"/>
      <c r="Q66" s="366"/>
      <c r="R66" s="139"/>
      <c r="S66" s="140"/>
      <c r="T66" s="136"/>
      <c r="U66" s="136"/>
      <c r="V66" s="141"/>
      <c r="W66" s="136"/>
    </row>
  </sheetData>
  <sheetProtection sheet="1" objects="1" scenarios="1" sort="0"/>
  <protectedRanges>
    <protectedRange sqref="R1:R1048576" name="Område1"/>
  </protectedRanges>
  <mergeCells count="214">
    <mergeCell ref="B50:B58"/>
    <mergeCell ref="A50:A58"/>
    <mergeCell ref="E50:E51"/>
    <mergeCell ref="F50:F51"/>
    <mergeCell ref="G50:G51"/>
    <mergeCell ref="H64:L64"/>
    <mergeCell ref="M64:Q64"/>
    <mergeCell ref="H65:L65"/>
    <mergeCell ref="M65:Q65"/>
    <mergeCell ref="C57:G57"/>
    <mergeCell ref="H57:L57"/>
    <mergeCell ref="M57:Q57"/>
    <mergeCell ref="E58:G58"/>
    <mergeCell ref="H58:L58"/>
    <mergeCell ref="M58:Q58"/>
    <mergeCell ref="E66:G66"/>
    <mergeCell ref="H66:L66"/>
    <mergeCell ref="M66:Q66"/>
    <mergeCell ref="A60:A66"/>
    <mergeCell ref="B60:B66"/>
    <mergeCell ref="H60:L60"/>
    <mergeCell ref="M60:Q60"/>
    <mergeCell ref="H61:L61"/>
    <mergeCell ref="M61:Q61"/>
    <mergeCell ref="H62:L62"/>
    <mergeCell ref="M62:Q62"/>
    <mergeCell ref="H63:L63"/>
    <mergeCell ref="M63:Q63"/>
    <mergeCell ref="R53:R54"/>
    <mergeCell ref="M54:Q54"/>
    <mergeCell ref="C55:G55"/>
    <mergeCell ref="H55:L55"/>
    <mergeCell ref="M55:Q55"/>
    <mergeCell ref="E56:G56"/>
    <mergeCell ref="H56:L56"/>
    <mergeCell ref="M56:Q56"/>
    <mergeCell ref="C53:C54"/>
    <mergeCell ref="D53:D54"/>
    <mergeCell ref="E53:E54"/>
    <mergeCell ref="F53:F54"/>
    <mergeCell ref="M53:Q53"/>
    <mergeCell ref="R50:R51"/>
    <mergeCell ref="J51:L51"/>
    <mergeCell ref="M51:Q51"/>
    <mergeCell ref="C52:G52"/>
    <mergeCell ref="H52:L52"/>
    <mergeCell ref="M52:Q52"/>
    <mergeCell ref="M50:Q50"/>
    <mergeCell ref="D50:D51"/>
    <mergeCell ref="C50:C51"/>
    <mergeCell ref="M43:Q43"/>
    <mergeCell ref="C44:C45"/>
    <mergeCell ref="R47:R48"/>
    <mergeCell ref="M48:Q48"/>
    <mergeCell ref="R44:R45"/>
    <mergeCell ref="J45:L45"/>
    <mergeCell ref="M45:Q45"/>
    <mergeCell ref="M46:Q46"/>
    <mergeCell ref="C47:C48"/>
    <mergeCell ref="D47:D48"/>
    <mergeCell ref="E47:E48"/>
    <mergeCell ref="F47:F48"/>
    <mergeCell ref="G47:G48"/>
    <mergeCell ref="M47:Q47"/>
    <mergeCell ref="D44:D45"/>
    <mergeCell ref="E44:E45"/>
    <mergeCell ref="F44:F45"/>
    <mergeCell ref="G44:G45"/>
    <mergeCell ref="M44:Q44"/>
    <mergeCell ref="F40:F42"/>
    <mergeCell ref="A37:A48"/>
    <mergeCell ref="B37:B48"/>
    <mergeCell ref="C37:C38"/>
    <mergeCell ref="D37:D38"/>
    <mergeCell ref="E37:E38"/>
    <mergeCell ref="F37:F38"/>
    <mergeCell ref="H34:H35"/>
    <mergeCell ref="I34:I35"/>
    <mergeCell ref="G37:G38"/>
    <mergeCell ref="G40:G42"/>
    <mergeCell ref="C40:C42"/>
    <mergeCell ref="D40:D42"/>
    <mergeCell ref="E40:E42"/>
    <mergeCell ref="J34:J35"/>
    <mergeCell ref="K34:K35"/>
    <mergeCell ref="L34:L35"/>
    <mergeCell ref="R40:R42"/>
    <mergeCell ref="M41:Q41"/>
    <mergeCell ref="J42:L42"/>
    <mergeCell ref="M42:Q42"/>
    <mergeCell ref="M37:Q37"/>
    <mergeCell ref="R37:R38"/>
    <mergeCell ref="M38:Q38"/>
    <mergeCell ref="M39:Q39"/>
    <mergeCell ref="J40:L40"/>
    <mergeCell ref="M40:Q40"/>
    <mergeCell ref="R29:R31"/>
    <mergeCell ref="H30:H31"/>
    <mergeCell ref="I30:I31"/>
    <mergeCell ref="J30:J31"/>
    <mergeCell ref="K30:K31"/>
    <mergeCell ref="L30:L31"/>
    <mergeCell ref="A29:A35"/>
    <mergeCell ref="B29:B35"/>
    <mergeCell ref="C29:C31"/>
    <mergeCell ref="D29:D31"/>
    <mergeCell ref="E29:E31"/>
    <mergeCell ref="F29:F31"/>
    <mergeCell ref="C32:G32"/>
    <mergeCell ref="H32:L32"/>
    <mergeCell ref="M32:Q32"/>
    <mergeCell ref="C33:C35"/>
    <mergeCell ref="D33:D35"/>
    <mergeCell ref="E33:E35"/>
    <mergeCell ref="F33:F35"/>
    <mergeCell ref="G33:G35"/>
    <mergeCell ref="M33:Q33"/>
    <mergeCell ref="G29:G31"/>
    <mergeCell ref="M29:Q29"/>
    <mergeCell ref="R33:R35"/>
    <mergeCell ref="R24:R25"/>
    <mergeCell ref="M25:Q25"/>
    <mergeCell ref="C26:G26"/>
    <mergeCell ref="H26:L26"/>
    <mergeCell ref="M26:Q26"/>
    <mergeCell ref="H27:L27"/>
    <mergeCell ref="M27:Q27"/>
    <mergeCell ref="C24:C25"/>
    <mergeCell ref="D24:D25"/>
    <mergeCell ref="E24:E25"/>
    <mergeCell ref="F24:F25"/>
    <mergeCell ref="G24:G25"/>
    <mergeCell ref="M24:Q24"/>
    <mergeCell ref="M21:Q21"/>
    <mergeCell ref="R21:R22"/>
    <mergeCell ref="M22:Q22"/>
    <mergeCell ref="C23:G23"/>
    <mergeCell ref="H23:L23"/>
    <mergeCell ref="M23:Q23"/>
    <mergeCell ref="C18:G18"/>
    <mergeCell ref="M18:Q18"/>
    <mergeCell ref="E19:G19"/>
    <mergeCell ref="H19:L19"/>
    <mergeCell ref="M19:Q19"/>
    <mergeCell ref="A21:A27"/>
    <mergeCell ref="B21:B27"/>
    <mergeCell ref="C21:C22"/>
    <mergeCell ref="D21:D22"/>
    <mergeCell ref="E21:E22"/>
    <mergeCell ref="R12:R17"/>
    <mergeCell ref="H13:H14"/>
    <mergeCell ref="I13:I14"/>
    <mergeCell ref="J13:J14"/>
    <mergeCell ref="K13:K14"/>
    <mergeCell ref="L13:L14"/>
    <mergeCell ref="M15:Q15"/>
    <mergeCell ref="J16:L16"/>
    <mergeCell ref="M16:Q16"/>
    <mergeCell ref="J17:L17"/>
    <mergeCell ref="C12:C17"/>
    <mergeCell ref="D12:D17"/>
    <mergeCell ref="E12:E17"/>
    <mergeCell ref="F12:F17"/>
    <mergeCell ref="G12:G17"/>
    <mergeCell ref="M12:Q12"/>
    <mergeCell ref="M17:Q17"/>
    <mergeCell ref="F21:F22"/>
    <mergeCell ref="G21:G22"/>
    <mergeCell ref="C11:G11"/>
    <mergeCell ref="H11:L11"/>
    <mergeCell ref="M11:Q11"/>
    <mergeCell ref="C7:G7"/>
    <mergeCell ref="H7:L7"/>
    <mergeCell ref="M7:Q7"/>
    <mergeCell ref="C8:C10"/>
    <mergeCell ref="D8:D10"/>
    <mergeCell ref="E8:E10"/>
    <mergeCell ref="F8:F10"/>
    <mergeCell ref="G8:G10"/>
    <mergeCell ref="M8:Q8"/>
    <mergeCell ref="J3:J4"/>
    <mergeCell ref="K3:K4"/>
    <mergeCell ref="L3:L4"/>
    <mergeCell ref="R3:R6"/>
    <mergeCell ref="M5:Q5"/>
    <mergeCell ref="J6:L6"/>
    <mergeCell ref="M6:Q6"/>
    <mergeCell ref="R8:R10"/>
    <mergeCell ref="M9:Q9"/>
    <mergeCell ref="M10:Q10"/>
    <mergeCell ref="S1:S2"/>
    <mergeCell ref="T1:T2"/>
    <mergeCell ref="U1:W1"/>
    <mergeCell ref="A3:A19"/>
    <mergeCell ref="B3:B19"/>
    <mergeCell ref="C3:C6"/>
    <mergeCell ref="D3:D6"/>
    <mergeCell ref="E3:E6"/>
    <mergeCell ref="F3:F6"/>
    <mergeCell ref="G3:G6"/>
    <mergeCell ref="I1:I2"/>
    <mergeCell ref="J1:L1"/>
    <mergeCell ref="M1:M2"/>
    <mergeCell ref="N1:N2"/>
    <mergeCell ref="O1:Q1"/>
    <mergeCell ref="R1:R2"/>
    <mergeCell ref="A1:A2"/>
    <mergeCell ref="B1:B2"/>
    <mergeCell ref="C1:C2"/>
    <mergeCell ref="D1:D2"/>
    <mergeCell ref="E1:G1"/>
    <mergeCell ref="H1:H2"/>
    <mergeCell ref="H3:H4"/>
    <mergeCell ref="I3: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9A0A-48AA-4326-9C59-CC8C26F94D89}">
  <dimension ref="A1:A9"/>
  <sheetViews>
    <sheetView workbookViewId="0">
      <selection activeCell="A37" sqref="A44"/>
    </sheetView>
  </sheetViews>
  <sheetFormatPr defaultColWidth="8.7109375" defaultRowHeight="15" x14ac:dyDescent="0.25"/>
  <cols>
    <col min="1" max="1" width="138.85546875" style="147" customWidth="1"/>
    <col min="2" max="16384" width="8.7109375" style="147"/>
  </cols>
  <sheetData>
    <row r="1" spans="1:1" ht="26.45" customHeight="1" x14ac:dyDescent="0.4">
      <c r="A1" s="146" t="s">
        <v>423</v>
      </c>
    </row>
    <row r="3" spans="1:1" s="161" customFormat="1" ht="30.95" customHeight="1" x14ac:dyDescent="0.25">
      <c r="A3" s="161" t="s">
        <v>447</v>
      </c>
    </row>
    <row r="4" spans="1:1" ht="39" customHeight="1" x14ac:dyDescent="0.25">
      <c r="A4" s="161" t="s">
        <v>446</v>
      </c>
    </row>
    <row r="5" spans="1:1" ht="39.950000000000003" customHeight="1" x14ac:dyDescent="0.25">
      <c r="A5" s="161" t="s">
        <v>434</v>
      </c>
    </row>
    <row r="6" spans="1:1" ht="54" customHeight="1" x14ac:dyDescent="0.25">
      <c r="A6" s="161" t="s">
        <v>437</v>
      </c>
    </row>
    <row r="7" spans="1:1" ht="54" customHeight="1" x14ac:dyDescent="0.25">
      <c r="A7" s="161" t="s">
        <v>436</v>
      </c>
    </row>
    <row r="8" spans="1:1" s="161" customFormat="1" ht="36.950000000000003" customHeight="1" x14ac:dyDescent="0.25">
      <c r="A8" s="161" t="s">
        <v>439</v>
      </c>
    </row>
    <row r="9" spans="1:1" ht="29.45" customHeight="1" x14ac:dyDescent="0.25">
      <c r="A9" s="147" t="s">
        <v>438</v>
      </c>
    </row>
  </sheetData>
  <sheetProtection sheet="1" objects="1" scenarios="1" sort="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7E8E-649D-4C27-B2A2-3623FF3050CB}">
  <dimension ref="A1:A21"/>
  <sheetViews>
    <sheetView workbookViewId="0">
      <selection activeCell="A37" sqref="A44"/>
    </sheetView>
  </sheetViews>
  <sheetFormatPr defaultColWidth="8.7109375" defaultRowHeight="15" x14ac:dyDescent="0.25"/>
  <cols>
    <col min="1" max="1" width="135.7109375" style="163" customWidth="1"/>
    <col min="2" max="16384" width="8.7109375" style="163"/>
  </cols>
  <sheetData>
    <row r="1" spans="1:1" ht="26.25" x14ac:dyDescent="0.4">
      <c r="A1" s="164" t="s">
        <v>424</v>
      </c>
    </row>
    <row r="2" spans="1:1" ht="44.45" customHeight="1" x14ac:dyDescent="0.25">
      <c r="A2" s="162" t="s">
        <v>430</v>
      </c>
    </row>
    <row r="3" spans="1:1" ht="33.950000000000003" customHeight="1" x14ac:dyDescent="0.25">
      <c r="A3" s="162" t="s">
        <v>441</v>
      </c>
    </row>
    <row r="4" spans="1:1" ht="35.450000000000003" customHeight="1" x14ac:dyDescent="0.25">
      <c r="A4" s="162" t="s">
        <v>435</v>
      </c>
    </row>
    <row r="5" spans="1:1" ht="48" customHeight="1" x14ac:dyDescent="0.25">
      <c r="A5" s="178" t="s">
        <v>431</v>
      </c>
    </row>
    <row r="6" spans="1:1" ht="55.5" customHeight="1" x14ac:dyDescent="0.25">
      <c r="A6" s="178" t="s">
        <v>442</v>
      </c>
    </row>
    <row r="7" spans="1:1" ht="33.6" customHeight="1" x14ac:dyDescent="0.25">
      <c r="A7" s="163" t="s">
        <v>432</v>
      </c>
    </row>
    <row r="9" spans="1:1" ht="20.100000000000001" customHeight="1" x14ac:dyDescent="0.25">
      <c r="A9" s="163" t="s">
        <v>433</v>
      </c>
    </row>
    <row r="14" spans="1:1" ht="20.100000000000001" customHeight="1" x14ac:dyDescent="0.25">
      <c r="A14" s="159" t="s">
        <v>412</v>
      </c>
    </row>
    <row r="15" spans="1:1" ht="24.6" customHeight="1" x14ac:dyDescent="0.25">
      <c r="A15" s="163" t="s">
        <v>414</v>
      </c>
    </row>
    <row r="16" spans="1:1" ht="21.6" customHeight="1" x14ac:dyDescent="0.25">
      <c r="A16" s="163" t="s">
        <v>415</v>
      </c>
    </row>
    <row r="17" spans="1:1" ht="32.450000000000003" customHeight="1" x14ac:dyDescent="0.25">
      <c r="A17" s="178" t="s">
        <v>440</v>
      </c>
    </row>
    <row r="18" spans="1:1" ht="21.95" customHeight="1" x14ac:dyDescent="0.25"/>
    <row r="19" spans="1:1" x14ac:dyDescent="0.25">
      <c r="A19" s="160" t="s">
        <v>413</v>
      </c>
    </row>
    <row r="20" spans="1:1" ht="23.45" customHeight="1" x14ac:dyDescent="0.25">
      <c r="A20" s="163" t="s">
        <v>429</v>
      </c>
    </row>
    <row r="21" spans="1:1" ht="35.450000000000003" customHeight="1" x14ac:dyDescent="0.25">
      <c r="A21" s="178" t="s">
        <v>416</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4BC2-4184-46AD-8DC3-F092599B9BFD}">
  <dimension ref="A1:L43"/>
  <sheetViews>
    <sheetView workbookViewId="0">
      <selection activeCell="A37" sqref="A44"/>
    </sheetView>
  </sheetViews>
  <sheetFormatPr defaultColWidth="8.7109375" defaultRowHeight="15" x14ac:dyDescent="0.25"/>
  <cols>
    <col min="1" max="1" width="117.85546875" style="147" customWidth="1"/>
    <col min="2" max="2" width="8.7109375" style="147"/>
    <col min="3" max="4" width="19.85546875" style="147" customWidth="1"/>
    <col min="5" max="5" width="22.85546875" style="147" customWidth="1"/>
    <col min="6" max="6" width="20.140625" style="147" customWidth="1"/>
    <col min="7" max="7" width="22" style="147" customWidth="1"/>
    <col min="8" max="8" width="19.28515625" style="147" customWidth="1"/>
    <col min="9" max="9" width="18" style="147" customWidth="1"/>
    <col min="10" max="10" width="18.42578125" style="147" customWidth="1"/>
    <col min="11" max="11" width="17.140625" style="147" customWidth="1"/>
    <col min="12" max="16384" width="8.7109375" style="147"/>
  </cols>
  <sheetData>
    <row r="1" spans="1:12" ht="26.25" x14ac:dyDescent="0.4">
      <c r="A1" s="146" t="s">
        <v>425</v>
      </c>
    </row>
    <row r="2" spans="1:12" x14ac:dyDescent="0.25">
      <c r="E2" s="165"/>
      <c r="F2" s="165"/>
      <c r="G2" s="165"/>
      <c r="H2" s="165"/>
      <c r="I2" s="165"/>
      <c r="J2" s="165"/>
      <c r="K2" s="165"/>
      <c r="L2" s="165"/>
    </row>
    <row r="3" spans="1:12" s="161" customFormat="1" x14ac:dyDescent="0.25">
      <c r="A3" s="148" t="s">
        <v>421</v>
      </c>
      <c r="E3" s="166"/>
      <c r="F3" s="167"/>
      <c r="G3" s="166"/>
      <c r="H3" s="166"/>
      <c r="I3" s="166"/>
      <c r="J3" s="166"/>
      <c r="K3" s="166"/>
      <c r="L3" s="166"/>
    </row>
    <row r="4" spans="1:12" ht="32.450000000000003" customHeight="1" x14ac:dyDescent="0.25">
      <c r="A4" s="161" t="s">
        <v>422</v>
      </c>
      <c r="E4" s="165"/>
      <c r="L4" s="165"/>
    </row>
    <row r="5" spans="1:12" ht="39.6" customHeight="1" x14ac:dyDescent="0.25">
      <c r="A5" s="161" t="s">
        <v>426</v>
      </c>
      <c r="E5" s="165"/>
      <c r="L5" s="165"/>
    </row>
    <row r="6" spans="1:12" ht="53.45" customHeight="1" x14ac:dyDescent="0.25">
      <c r="A6" s="161" t="s">
        <v>427</v>
      </c>
      <c r="E6" s="165"/>
      <c r="L6" s="165"/>
    </row>
    <row r="7" spans="1:12" ht="42.95" customHeight="1" x14ac:dyDescent="0.25">
      <c r="A7" s="161" t="s">
        <v>428</v>
      </c>
      <c r="E7" s="165"/>
      <c r="L7" s="165"/>
    </row>
    <row r="8" spans="1:12" x14ac:dyDescent="0.25">
      <c r="E8" s="165"/>
      <c r="L8" s="165"/>
    </row>
    <row r="9" spans="1:12" x14ac:dyDescent="0.25">
      <c r="E9" s="165"/>
      <c r="L9" s="165"/>
    </row>
    <row r="10" spans="1:12" x14ac:dyDescent="0.25">
      <c r="A10" s="148" t="s">
        <v>420</v>
      </c>
      <c r="E10" s="165"/>
      <c r="L10" s="165"/>
    </row>
    <row r="11" spans="1:12" ht="18.95" customHeight="1" x14ac:dyDescent="0.25">
      <c r="A11" s="147" t="s">
        <v>418</v>
      </c>
      <c r="E11" s="165"/>
      <c r="L11" s="165"/>
    </row>
    <row r="12" spans="1:12" ht="21.6" customHeight="1" x14ac:dyDescent="0.25">
      <c r="A12" s="147" t="s">
        <v>419</v>
      </c>
      <c r="E12" s="165"/>
      <c r="L12" s="165"/>
    </row>
    <row r="13" spans="1:12" ht="48" customHeight="1" thickBot="1" x14ac:dyDescent="0.3">
      <c r="A13" s="161" t="s">
        <v>443</v>
      </c>
      <c r="C13" s="148" t="s">
        <v>445</v>
      </c>
      <c r="E13" s="165"/>
      <c r="L13" s="165"/>
    </row>
    <row r="14" spans="1:12" ht="53.1" customHeight="1" thickBot="1" x14ac:dyDescent="0.3">
      <c r="A14" s="161" t="s">
        <v>444</v>
      </c>
      <c r="C14" s="175"/>
      <c r="D14" s="168">
        <v>1</v>
      </c>
      <c r="E14" s="168">
        <v>2</v>
      </c>
      <c r="F14" s="168">
        <v>3</v>
      </c>
      <c r="G14" s="168">
        <v>4</v>
      </c>
      <c r="H14" s="169" t="s">
        <v>114</v>
      </c>
      <c r="L14" s="165"/>
    </row>
    <row r="15" spans="1:12" x14ac:dyDescent="0.25">
      <c r="C15" s="170"/>
      <c r="D15" s="171" t="s">
        <v>116</v>
      </c>
      <c r="E15" s="171" t="s">
        <v>117</v>
      </c>
      <c r="F15" s="171" t="s">
        <v>118</v>
      </c>
      <c r="G15" s="171" t="s">
        <v>119</v>
      </c>
      <c r="H15" s="171"/>
      <c r="L15" s="165"/>
    </row>
    <row r="16" spans="1:12" x14ac:dyDescent="0.25">
      <c r="C16" s="170" t="s">
        <v>115</v>
      </c>
      <c r="D16" s="172"/>
      <c r="E16" s="172"/>
      <c r="F16" s="172"/>
      <c r="G16" s="172"/>
      <c r="H16" s="171">
        <v>5.17</v>
      </c>
      <c r="L16" s="165"/>
    </row>
    <row r="17" spans="3:12" ht="15.75" thickBot="1" x14ac:dyDescent="0.3">
      <c r="C17" s="176"/>
      <c r="D17" s="173">
        <v>0.42</v>
      </c>
      <c r="E17" s="173">
        <v>0.36</v>
      </c>
      <c r="F17" s="174">
        <v>0.1</v>
      </c>
      <c r="G17" s="173">
        <v>7.0000000000000007E-2</v>
      </c>
      <c r="H17" s="177"/>
      <c r="L17" s="165"/>
    </row>
    <row r="18" spans="3:12" x14ac:dyDescent="0.25">
      <c r="C18" s="170"/>
      <c r="D18" s="172" t="s">
        <v>116</v>
      </c>
      <c r="E18" s="172" t="s">
        <v>121</v>
      </c>
      <c r="F18" s="172" t="s">
        <v>117</v>
      </c>
      <c r="G18" s="172" t="s">
        <v>122</v>
      </c>
      <c r="H18" s="171"/>
      <c r="L18" s="165"/>
    </row>
    <row r="19" spans="3:12" x14ac:dyDescent="0.25">
      <c r="C19" s="170" t="s">
        <v>120</v>
      </c>
      <c r="D19" s="172"/>
      <c r="E19" s="172"/>
      <c r="F19" s="172"/>
      <c r="G19" s="172"/>
      <c r="H19" s="171">
        <v>20.64</v>
      </c>
      <c r="L19" s="165"/>
    </row>
    <row r="20" spans="3:12" ht="15.75" thickBot="1" x14ac:dyDescent="0.3">
      <c r="C20" s="176"/>
      <c r="D20" s="173">
        <v>0.31</v>
      </c>
      <c r="E20" s="173">
        <v>0.26</v>
      </c>
      <c r="F20" s="173">
        <v>0.16</v>
      </c>
      <c r="G20" s="174">
        <v>0.08</v>
      </c>
      <c r="H20" s="177"/>
      <c r="L20" s="165"/>
    </row>
    <row r="21" spans="3:12" x14ac:dyDescent="0.25">
      <c r="C21" s="170"/>
      <c r="D21" s="172" t="s">
        <v>116</v>
      </c>
      <c r="E21" s="172" t="s">
        <v>118</v>
      </c>
      <c r="F21" s="172" t="s">
        <v>117</v>
      </c>
      <c r="G21" s="172" t="s">
        <v>124</v>
      </c>
      <c r="H21" s="171"/>
      <c r="L21" s="165"/>
    </row>
    <row r="22" spans="3:12" x14ac:dyDescent="0.25">
      <c r="C22" s="170" t="s">
        <v>123</v>
      </c>
      <c r="D22" s="172"/>
      <c r="E22" s="172"/>
      <c r="F22" s="172"/>
      <c r="G22" s="172"/>
      <c r="H22" s="171">
        <v>8.2200000000000006</v>
      </c>
      <c r="L22" s="165"/>
    </row>
    <row r="23" spans="3:12" ht="15.75" thickBot="1" x14ac:dyDescent="0.3">
      <c r="C23" s="176"/>
      <c r="D23" s="173">
        <v>0.31</v>
      </c>
      <c r="E23" s="174">
        <v>0.14000000000000001</v>
      </c>
      <c r="F23" s="173">
        <v>0.14000000000000001</v>
      </c>
      <c r="G23" s="173">
        <v>0.1</v>
      </c>
      <c r="H23" s="177"/>
      <c r="L23" s="165"/>
    </row>
    <row r="24" spans="3:12" x14ac:dyDescent="0.25">
      <c r="C24" s="170"/>
      <c r="D24" s="172" t="s">
        <v>116</v>
      </c>
      <c r="E24" s="172" t="s">
        <v>118</v>
      </c>
      <c r="F24" s="172" t="s">
        <v>124</v>
      </c>
      <c r="G24" s="172" t="s">
        <v>125</v>
      </c>
      <c r="H24" s="171"/>
      <c r="L24" s="165"/>
    </row>
    <row r="25" spans="3:12" x14ac:dyDescent="0.25">
      <c r="C25" s="170" t="s">
        <v>43</v>
      </c>
      <c r="D25" s="172"/>
      <c r="E25" s="172"/>
      <c r="F25" s="172"/>
      <c r="G25" s="172"/>
      <c r="H25" s="171">
        <v>18.649999999999999</v>
      </c>
      <c r="L25" s="165"/>
    </row>
    <row r="26" spans="3:12" ht="15.75" thickBot="1" x14ac:dyDescent="0.3">
      <c r="C26" s="176"/>
      <c r="D26" s="173">
        <v>0.36</v>
      </c>
      <c r="E26" s="174">
        <v>0.24</v>
      </c>
      <c r="F26" s="173">
        <v>0.11</v>
      </c>
      <c r="G26" s="173">
        <v>0.09</v>
      </c>
      <c r="H26" s="177"/>
      <c r="L26" s="165"/>
    </row>
    <row r="27" spans="3:12" x14ac:dyDescent="0.25">
      <c r="C27" s="170"/>
      <c r="D27" s="172" t="s">
        <v>116</v>
      </c>
      <c r="E27" s="172" t="s">
        <v>125</v>
      </c>
      <c r="F27" s="172" t="s">
        <v>118</v>
      </c>
      <c r="G27" s="172" t="s">
        <v>124</v>
      </c>
      <c r="H27" s="171"/>
      <c r="L27" s="165"/>
    </row>
    <row r="28" spans="3:12" ht="19.5" customHeight="1" x14ac:dyDescent="0.25">
      <c r="C28" s="170" t="s">
        <v>50</v>
      </c>
      <c r="D28" s="172"/>
      <c r="E28" s="172"/>
      <c r="F28" s="172"/>
      <c r="G28" s="172"/>
      <c r="H28" s="171">
        <v>45.94</v>
      </c>
      <c r="L28" s="165"/>
    </row>
    <row r="29" spans="3:12" ht="16.5" customHeight="1" thickBot="1" x14ac:dyDescent="0.3">
      <c r="C29" s="176"/>
      <c r="D29" s="173">
        <v>0.33</v>
      </c>
      <c r="E29" s="173">
        <v>0.21</v>
      </c>
      <c r="F29" s="174">
        <v>0.16</v>
      </c>
      <c r="G29" s="173">
        <v>0.15</v>
      </c>
      <c r="H29" s="177"/>
      <c r="I29" s="165"/>
      <c r="J29" s="165"/>
      <c r="K29" s="165"/>
      <c r="L29" s="165"/>
    </row>
    <row r="30" spans="3:12" s="161" customFormat="1" ht="17.45" customHeight="1" x14ac:dyDescent="0.25">
      <c r="C30" s="170"/>
      <c r="D30" s="172" t="s">
        <v>127</v>
      </c>
      <c r="E30" s="172" t="s">
        <v>116</v>
      </c>
      <c r="F30" s="172" t="s">
        <v>118</v>
      </c>
      <c r="G30" s="172" t="s">
        <v>128</v>
      </c>
      <c r="H30" s="171"/>
      <c r="I30" s="166"/>
      <c r="J30" s="166"/>
      <c r="K30" s="166"/>
      <c r="L30" s="166"/>
    </row>
    <row r="31" spans="3:12" ht="17.45" customHeight="1" x14ac:dyDescent="0.25">
      <c r="C31" s="170" t="s">
        <v>126</v>
      </c>
      <c r="D31" s="172"/>
      <c r="E31" s="172"/>
      <c r="F31" s="172"/>
      <c r="G31" s="172"/>
      <c r="H31" s="171">
        <v>69.88</v>
      </c>
      <c r="I31" s="165"/>
      <c r="J31" s="165"/>
      <c r="K31" s="165"/>
      <c r="L31" s="165"/>
    </row>
    <row r="32" spans="3:12" ht="15.75" thickBot="1" x14ac:dyDescent="0.3">
      <c r="C32" s="176"/>
      <c r="D32" s="173">
        <v>0.54</v>
      </c>
      <c r="E32" s="173">
        <v>0.21</v>
      </c>
      <c r="F32" s="174">
        <v>0.17</v>
      </c>
      <c r="G32" s="173">
        <v>0.03</v>
      </c>
      <c r="H32" s="177"/>
    </row>
    <row r="33" spans="3:8" x14ac:dyDescent="0.25">
      <c r="C33" s="170"/>
      <c r="D33" s="172" t="s">
        <v>116</v>
      </c>
      <c r="E33" s="172" t="s">
        <v>130</v>
      </c>
      <c r="F33" s="172" t="s">
        <v>121</v>
      </c>
      <c r="G33" s="172" t="s">
        <v>131</v>
      </c>
      <c r="H33" s="171"/>
    </row>
    <row r="34" spans="3:8" x14ac:dyDescent="0.25">
      <c r="C34" s="170" t="s">
        <v>129</v>
      </c>
      <c r="D34" s="172"/>
      <c r="E34" s="172"/>
      <c r="F34" s="172"/>
      <c r="G34" s="172"/>
      <c r="H34" s="171">
        <v>50.76</v>
      </c>
    </row>
    <row r="35" spans="3:8" ht="15.75" thickBot="1" x14ac:dyDescent="0.3">
      <c r="C35" s="176"/>
      <c r="D35" s="173">
        <v>0.49</v>
      </c>
      <c r="E35" s="173">
        <v>0.38</v>
      </c>
      <c r="F35" s="173">
        <v>0.08</v>
      </c>
      <c r="G35" s="173">
        <v>0.03</v>
      </c>
      <c r="H35" s="177"/>
    </row>
    <row r="36" spans="3:8" x14ac:dyDescent="0.25">
      <c r="C36" s="170"/>
      <c r="D36" s="172" t="s">
        <v>118</v>
      </c>
      <c r="E36" s="172" t="s">
        <v>128</v>
      </c>
      <c r="F36" s="172" t="s">
        <v>127</v>
      </c>
      <c r="G36" s="172" t="s">
        <v>132</v>
      </c>
      <c r="H36" s="171"/>
    </row>
    <row r="37" spans="3:8" x14ac:dyDescent="0.25">
      <c r="C37" s="170" t="s">
        <v>96</v>
      </c>
      <c r="D37" s="172"/>
      <c r="E37" s="172"/>
      <c r="F37" s="172"/>
      <c r="G37" s="172"/>
      <c r="H37" s="171">
        <v>63.83</v>
      </c>
    </row>
    <row r="38" spans="3:8" ht="15.75" thickBot="1" x14ac:dyDescent="0.3">
      <c r="C38" s="176"/>
      <c r="D38" s="174">
        <v>0.7</v>
      </c>
      <c r="E38" s="173">
        <v>0.14000000000000001</v>
      </c>
      <c r="F38" s="173">
        <v>0.1</v>
      </c>
      <c r="G38" s="173">
        <v>0.02</v>
      </c>
      <c r="H38" s="177"/>
    </row>
    <row r="39" spans="3:8" x14ac:dyDescent="0.25">
      <c r="C39" s="149"/>
      <c r="D39" s="149"/>
      <c r="E39" s="149"/>
      <c r="F39" s="149"/>
      <c r="G39" s="149"/>
      <c r="H39" s="149"/>
    </row>
    <row r="40" spans="3:8" x14ac:dyDescent="0.25">
      <c r="C40" s="149"/>
      <c r="D40" s="149"/>
      <c r="E40" s="149"/>
      <c r="F40" s="149"/>
      <c r="G40" s="149"/>
      <c r="H40" s="149"/>
    </row>
    <row r="41" spans="3:8" x14ac:dyDescent="0.25">
      <c r="C41" s="149"/>
      <c r="D41" s="149"/>
      <c r="E41" s="149"/>
      <c r="F41" s="149"/>
      <c r="G41" s="149"/>
      <c r="H41" s="149"/>
    </row>
    <row r="42" spans="3:8" x14ac:dyDescent="0.25">
      <c r="C42" s="149"/>
      <c r="D42" s="149"/>
      <c r="E42" s="149"/>
      <c r="F42" s="149"/>
      <c r="G42" s="149"/>
      <c r="H42" s="149"/>
    </row>
    <row r="43" spans="3:8" x14ac:dyDescent="0.25">
      <c r="C43" s="149"/>
      <c r="D43" s="149"/>
      <c r="E43" s="149"/>
      <c r="F43" s="149"/>
      <c r="G43" s="149"/>
      <c r="H43" s="149"/>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1E41-CCDF-4FA6-A306-AB87C118A18E}">
  <dimension ref="A1:E59"/>
  <sheetViews>
    <sheetView workbookViewId="0">
      <selection activeCell="A36" sqref="A36:A56"/>
    </sheetView>
  </sheetViews>
  <sheetFormatPr defaultRowHeight="15" x14ac:dyDescent="0.25"/>
  <cols>
    <col min="1" max="1" width="14.140625" style="156" customWidth="1"/>
    <col min="2" max="2" width="9.85546875" customWidth="1"/>
    <col min="3" max="3" width="34.42578125" customWidth="1"/>
    <col min="4" max="4" width="23" customWidth="1"/>
  </cols>
  <sheetData>
    <row r="1" spans="1:5" x14ac:dyDescent="0.25">
      <c r="B1" s="154" t="s">
        <v>133</v>
      </c>
      <c r="C1" s="154" t="s">
        <v>134</v>
      </c>
      <c r="D1" s="154" t="s">
        <v>135</v>
      </c>
      <c r="E1" s="154" t="s">
        <v>136</v>
      </c>
    </row>
    <row r="2" spans="1:5" x14ac:dyDescent="0.25">
      <c r="A2" s="388" t="s">
        <v>120</v>
      </c>
    </row>
    <row r="3" spans="1:5" x14ac:dyDescent="0.25">
      <c r="A3" s="388"/>
      <c r="B3" t="s">
        <v>137</v>
      </c>
      <c r="C3" t="s">
        <v>138</v>
      </c>
      <c r="D3" t="s">
        <v>139</v>
      </c>
      <c r="E3">
        <v>2019</v>
      </c>
    </row>
    <row r="4" spans="1:5" x14ac:dyDescent="0.25">
      <c r="A4" s="388"/>
      <c r="B4" t="s">
        <v>140</v>
      </c>
      <c r="C4" t="s">
        <v>141</v>
      </c>
      <c r="D4" t="s">
        <v>142</v>
      </c>
      <c r="E4">
        <v>2018</v>
      </c>
    </row>
    <row r="5" spans="1:5" x14ac:dyDescent="0.25">
      <c r="A5" s="388"/>
      <c r="B5" t="s">
        <v>143</v>
      </c>
      <c r="C5" t="s">
        <v>144</v>
      </c>
      <c r="D5" t="s">
        <v>139</v>
      </c>
      <c r="E5">
        <v>2018</v>
      </c>
    </row>
    <row r="6" spans="1:5" x14ac:dyDescent="0.25">
      <c r="A6" s="388"/>
      <c r="B6" t="s">
        <v>145</v>
      </c>
      <c r="C6" t="s">
        <v>146</v>
      </c>
      <c r="D6" t="s">
        <v>139</v>
      </c>
      <c r="E6">
        <v>2020</v>
      </c>
    </row>
    <row r="7" spans="1:5" x14ac:dyDescent="0.25">
      <c r="A7" s="388"/>
      <c r="B7" t="s">
        <v>147</v>
      </c>
      <c r="C7" t="s">
        <v>148</v>
      </c>
      <c r="D7" t="s">
        <v>139</v>
      </c>
      <c r="E7">
        <v>2018</v>
      </c>
    </row>
    <row r="8" spans="1:5" x14ac:dyDescent="0.25">
      <c r="A8" s="388"/>
      <c r="B8" t="s">
        <v>149</v>
      </c>
      <c r="C8" t="s">
        <v>150</v>
      </c>
      <c r="D8" t="s">
        <v>139</v>
      </c>
      <c r="E8">
        <v>2017</v>
      </c>
    </row>
    <row r="9" spans="1:5" x14ac:dyDescent="0.25">
      <c r="A9" s="388"/>
      <c r="B9" t="s">
        <v>151</v>
      </c>
      <c r="C9" t="s">
        <v>152</v>
      </c>
      <c r="D9" t="s">
        <v>139</v>
      </c>
      <c r="E9">
        <v>2017</v>
      </c>
    </row>
    <row r="10" spans="1:5" x14ac:dyDescent="0.25">
      <c r="A10" s="388"/>
      <c r="B10" t="s">
        <v>153</v>
      </c>
      <c r="C10" t="s">
        <v>154</v>
      </c>
      <c r="D10" t="s">
        <v>139</v>
      </c>
      <c r="E10">
        <v>2018</v>
      </c>
    </row>
    <row r="11" spans="1:5" x14ac:dyDescent="0.25">
      <c r="A11" s="388"/>
      <c r="B11" t="s">
        <v>155</v>
      </c>
      <c r="C11" t="s">
        <v>156</v>
      </c>
      <c r="D11" t="s">
        <v>139</v>
      </c>
      <c r="E11">
        <v>2017</v>
      </c>
    </row>
    <row r="12" spans="1:5" x14ac:dyDescent="0.25">
      <c r="A12" s="388"/>
      <c r="B12" t="s">
        <v>157</v>
      </c>
      <c r="C12" t="s">
        <v>158</v>
      </c>
      <c r="D12" t="s">
        <v>139</v>
      </c>
      <c r="E12">
        <v>2020</v>
      </c>
    </row>
    <row r="16" spans="1:5" x14ac:dyDescent="0.25">
      <c r="A16" s="388" t="s">
        <v>123</v>
      </c>
      <c r="B16" t="s">
        <v>159</v>
      </c>
      <c r="C16" t="s">
        <v>160</v>
      </c>
      <c r="D16" t="s">
        <v>161</v>
      </c>
      <c r="E16">
        <v>2017</v>
      </c>
    </row>
    <row r="17" spans="1:5" x14ac:dyDescent="0.25">
      <c r="A17" s="388"/>
      <c r="B17" t="s">
        <v>162</v>
      </c>
      <c r="C17" t="s">
        <v>163</v>
      </c>
      <c r="D17" t="s">
        <v>161</v>
      </c>
      <c r="E17">
        <v>2017</v>
      </c>
    </row>
    <row r="18" spans="1:5" x14ac:dyDescent="0.25">
      <c r="A18" s="388"/>
      <c r="B18" t="s">
        <v>164</v>
      </c>
      <c r="C18" t="s">
        <v>165</v>
      </c>
      <c r="D18" t="s">
        <v>161</v>
      </c>
      <c r="E18">
        <v>2021</v>
      </c>
    </row>
    <row r="19" spans="1:5" x14ac:dyDescent="0.25">
      <c r="A19" s="388"/>
      <c r="B19" t="s">
        <v>166</v>
      </c>
      <c r="C19" t="s">
        <v>167</v>
      </c>
      <c r="D19" t="s">
        <v>161</v>
      </c>
      <c r="E19">
        <v>2021</v>
      </c>
    </row>
    <row r="20" spans="1:5" x14ac:dyDescent="0.25">
      <c r="A20" s="388"/>
      <c r="B20" t="s">
        <v>168</v>
      </c>
      <c r="C20" t="s">
        <v>169</v>
      </c>
      <c r="D20" t="s">
        <v>161</v>
      </c>
      <c r="E20">
        <v>2021</v>
      </c>
    </row>
    <row r="21" spans="1:5" x14ac:dyDescent="0.25">
      <c r="A21" s="388"/>
      <c r="B21" t="s">
        <v>170</v>
      </c>
      <c r="C21" t="s">
        <v>171</v>
      </c>
      <c r="D21" t="s">
        <v>172</v>
      </c>
      <c r="E21">
        <v>2019</v>
      </c>
    </row>
    <row r="22" spans="1:5" x14ac:dyDescent="0.25">
      <c r="A22" s="388"/>
      <c r="B22" t="s">
        <v>173</v>
      </c>
      <c r="C22" t="s">
        <v>174</v>
      </c>
      <c r="D22" t="s">
        <v>161</v>
      </c>
      <c r="E22">
        <v>2017</v>
      </c>
    </row>
    <row r="23" spans="1:5" x14ac:dyDescent="0.25">
      <c r="A23" s="388"/>
      <c r="B23" t="s">
        <v>175</v>
      </c>
      <c r="C23" t="s">
        <v>176</v>
      </c>
      <c r="D23" t="s">
        <v>161</v>
      </c>
      <c r="E23">
        <v>2017</v>
      </c>
    </row>
    <row r="24" spans="1:5" x14ac:dyDescent="0.25">
      <c r="A24" s="388"/>
      <c r="B24" t="s">
        <v>177</v>
      </c>
      <c r="C24" t="s">
        <v>178</v>
      </c>
      <c r="D24" t="s">
        <v>161</v>
      </c>
      <c r="E24">
        <v>2021</v>
      </c>
    </row>
    <row r="25" spans="1:5" x14ac:dyDescent="0.25">
      <c r="A25" s="388"/>
      <c r="B25" t="s">
        <v>179</v>
      </c>
      <c r="C25" t="s">
        <v>180</v>
      </c>
      <c r="D25" t="s">
        <v>161</v>
      </c>
      <c r="E25">
        <v>2021</v>
      </c>
    </row>
    <row r="26" spans="1:5" x14ac:dyDescent="0.25">
      <c r="A26" s="388"/>
      <c r="B26" t="s">
        <v>181</v>
      </c>
      <c r="C26" t="s">
        <v>182</v>
      </c>
      <c r="D26" t="s">
        <v>161</v>
      </c>
      <c r="E26">
        <v>2021</v>
      </c>
    </row>
    <row r="27" spans="1:5" x14ac:dyDescent="0.25">
      <c r="A27" s="388"/>
      <c r="B27" t="s">
        <v>183</v>
      </c>
      <c r="C27" t="s">
        <v>184</v>
      </c>
      <c r="D27" t="s">
        <v>161</v>
      </c>
      <c r="E27">
        <v>2021</v>
      </c>
    </row>
    <row r="28" spans="1:5" x14ac:dyDescent="0.25">
      <c r="A28" s="388"/>
      <c r="B28" t="s">
        <v>185</v>
      </c>
      <c r="C28" t="s">
        <v>186</v>
      </c>
      <c r="D28" t="s">
        <v>161</v>
      </c>
      <c r="E28">
        <v>2021</v>
      </c>
    </row>
    <row r="29" spans="1:5" x14ac:dyDescent="0.25">
      <c r="A29" s="388"/>
      <c r="B29" t="s">
        <v>187</v>
      </c>
      <c r="C29" t="s">
        <v>188</v>
      </c>
      <c r="D29" t="s">
        <v>161</v>
      </c>
      <c r="E29">
        <v>2021</v>
      </c>
    </row>
    <row r="30" spans="1:5" x14ac:dyDescent="0.25">
      <c r="A30" s="388"/>
      <c r="B30" t="s">
        <v>189</v>
      </c>
      <c r="C30" t="s">
        <v>190</v>
      </c>
      <c r="D30" t="s">
        <v>172</v>
      </c>
      <c r="E30">
        <v>2019</v>
      </c>
    </row>
    <row r="31" spans="1:5" x14ac:dyDescent="0.25">
      <c r="A31" s="388"/>
      <c r="B31" t="s">
        <v>191</v>
      </c>
      <c r="C31" t="s">
        <v>192</v>
      </c>
      <c r="D31" t="s">
        <v>172</v>
      </c>
      <c r="E31">
        <v>2019</v>
      </c>
    </row>
    <row r="32" spans="1:5" x14ac:dyDescent="0.25">
      <c r="A32" s="388"/>
      <c r="B32" t="s">
        <v>193</v>
      </c>
      <c r="C32" t="s">
        <v>194</v>
      </c>
      <c r="D32" t="s">
        <v>172</v>
      </c>
      <c r="E32">
        <v>2017</v>
      </c>
    </row>
    <row r="36" spans="1:5" x14ac:dyDescent="0.25">
      <c r="A36" s="388" t="s">
        <v>195</v>
      </c>
      <c r="B36" t="s">
        <v>196</v>
      </c>
      <c r="C36" t="s">
        <v>197</v>
      </c>
      <c r="D36" t="s">
        <v>198</v>
      </c>
      <c r="E36">
        <v>2021</v>
      </c>
    </row>
    <row r="37" spans="1:5" x14ac:dyDescent="0.25">
      <c r="A37" s="388"/>
      <c r="B37" t="s">
        <v>199</v>
      </c>
      <c r="C37" t="s">
        <v>200</v>
      </c>
      <c r="D37" t="s">
        <v>198</v>
      </c>
      <c r="E37">
        <v>2021</v>
      </c>
    </row>
    <row r="38" spans="1:5" x14ac:dyDescent="0.25">
      <c r="A38" s="388"/>
      <c r="B38" t="s">
        <v>201</v>
      </c>
      <c r="C38" t="s">
        <v>202</v>
      </c>
      <c r="D38" t="s">
        <v>203</v>
      </c>
      <c r="E38">
        <v>2019</v>
      </c>
    </row>
    <row r="39" spans="1:5" x14ac:dyDescent="0.25">
      <c r="A39" s="388"/>
      <c r="B39" t="s">
        <v>204</v>
      </c>
      <c r="C39" t="s">
        <v>205</v>
      </c>
      <c r="D39" t="s">
        <v>203</v>
      </c>
      <c r="E39">
        <v>2017</v>
      </c>
    </row>
    <row r="40" spans="1:5" x14ac:dyDescent="0.25">
      <c r="A40" s="388"/>
      <c r="B40" t="s">
        <v>206</v>
      </c>
      <c r="C40" t="s">
        <v>207</v>
      </c>
      <c r="D40" t="s">
        <v>203</v>
      </c>
      <c r="E40">
        <v>2017</v>
      </c>
    </row>
    <row r="41" spans="1:5" x14ac:dyDescent="0.25">
      <c r="A41" s="388"/>
      <c r="B41" t="s">
        <v>208</v>
      </c>
      <c r="C41" t="s">
        <v>209</v>
      </c>
      <c r="D41" t="s">
        <v>203</v>
      </c>
      <c r="E41">
        <v>2016</v>
      </c>
    </row>
    <row r="42" spans="1:5" x14ac:dyDescent="0.25">
      <c r="A42" s="388"/>
      <c r="B42" t="s">
        <v>210</v>
      </c>
      <c r="C42" t="s">
        <v>211</v>
      </c>
      <c r="D42" t="s">
        <v>203</v>
      </c>
      <c r="E42">
        <v>2017</v>
      </c>
    </row>
    <row r="43" spans="1:5" x14ac:dyDescent="0.25">
      <c r="A43" s="388"/>
      <c r="B43" t="s">
        <v>212</v>
      </c>
      <c r="C43" t="s">
        <v>213</v>
      </c>
      <c r="D43" t="s">
        <v>203</v>
      </c>
      <c r="E43">
        <v>2017</v>
      </c>
    </row>
    <row r="44" spans="1:5" x14ac:dyDescent="0.25">
      <c r="A44" s="388"/>
      <c r="B44" t="s">
        <v>214</v>
      </c>
      <c r="C44" t="s">
        <v>215</v>
      </c>
      <c r="D44" t="s">
        <v>139</v>
      </c>
      <c r="E44">
        <v>2017</v>
      </c>
    </row>
    <row r="45" spans="1:5" x14ac:dyDescent="0.25">
      <c r="A45" s="388"/>
      <c r="B45" t="s">
        <v>216</v>
      </c>
      <c r="C45" t="s">
        <v>217</v>
      </c>
      <c r="D45" t="s">
        <v>203</v>
      </c>
      <c r="E45">
        <v>2019</v>
      </c>
    </row>
    <row r="46" spans="1:5" x14ac:dyDescent="0.25">
      <c r="A46" s="388"/>
      <c r="B46" t="s">
        <v>218</v>
      </c>
      <c r="C46" t="s">
        <v>219</v>
      </c>
      <c r="D46" t="s">
        <v>198</v>
      </c>
      <c r="E46">
        <v>2021</v>
      </c>
    </row>
    <row r="47" spans="1:5" x14ac:dyDescent="0.25">
      <c r="A47" s="388"/>
      <c r="B47" t="s">
        <v>220</v>
      </c>
      <c r="C47" t="s">
        <v>221</v>
      </c>
      <c r="D47" t="s">
        <v>198</v>
      </c>
      <c r="E47">
        <v>2021</v>
      </c>
    </row>
    <row r="48" spans="1:5" x14ac:dyDescent="0.25">
      <c r="A48" s="388"/>
      <c r="B48" t="s">
        <v>222</v>
      </c>
      <c r="C48" t="s">
        <v>223</v>
      </c>
      <c r="D48" t="s">
        <v>198</v>
      </c>
      <c r="E48">
        <v>2021</v>
      </c>
    </row>
    <row r="49" spans="1:5" x14ac:dyDescent="0.25">
      <c r="A49" s="388"/>
      <c r="B49" t="s">
        <v>226</v>
      </c>
      <c r="C49" t="s">
        <v>227</v>
      </c>
      <c r="D49" t="s">
        <v>198</v>
      </c>
      <c r="E49">
        <v>2017</v>
      </c>
    </row>
    <row r="50" spans="1:5" x14ac:dyDescent="0.25">
      <c r="A50" s="388"/>
      <c r="B50" t="s">
        <v>228</v>
      </c>
      <c r="C50" t="s">
        <v>229</v>
      </c>
      <c r="D50" t="s">
        <v>203</v>
      </c>
      <c r="E50">
        <v>2017</v>
      </c>
    </row>
    <row r="51" spans="1:5" x14ac:dyDescent="0.25">
      <c r="A51" s="388"/>
      <c r="B51" t="s">
        <v>230</v>
      </c>
      <c r="C51" t="s">
        <v>231</v>
      </c>
      <c r="D51" t="s">
        <v>203</v>
      </c>
      <c r="E51">
        <v>2017</v>
      </c>
    </row>
    <row r="52" spans="1:5" x14ac:dyDescent="0.25">
      <c r="A52" s="388"/>
      <c r="B52" t="s">
        <v>232</v>
      </c>
      <c r="C52" t="s">
        <v>233</v>
      </c>
      <c r="D52" t="s">
        <v>203</v>
      </c>
      <c r="E52">
        <v>2018</v>
      </c>
    </row>
    <row r="53" spans="1:5" x14ac:dyDescent="0.25">
      <c r="A53" s="388"/>
      <c r="B53" t="s">
        <v>234</v>
      </c>
      <c r="C53" t="s">
        <v>235</v>
      </c>
      <c r="D53" t="s">
        <v>236</v>
      </c>
      <c r="E53">
        <v>2019</v>
      </c>
    </row>
    <row r="54" spans="1:5" x14ac:dyDescent="0.25">
      <c r="A54" s="388"/>
      <c r="B54" t="s">
        <v>237</v>
      </c>
      <c r="C54" t="s">
        <v>238</v>
      </c>
      <c r="D54" t="s">
        <v>239</v>
      </c>
      <c r="E54">
        <v>2017</v>
      </c>
    </row>
    <row r="55" spans="1:5" x14ac:dyDescent="0.25">
      <c r="A55" s="388"/>
      <c r="B55" t="s">
        <v>240</v>
      </c>
      <c r="C55" t="s">
        <v>241</v>
      </c>
      <c r="D55" t="s">
        <v>239</v>
      </c>
      <c r="E55">
        <v>2017</v>
      </c>
    </row>
    <row r="56" spans="1:5" x14ac:dyDescent="0.25">
      <c r="A56" s="388"/>
      <c r="B56" t="s">
        <v>242</v>
      </c>
      <c r="C56" t="s">
        <v>243</v>
      </c>
      <c r="D56" t="s">
        <v>139</v>
      </c>
      <c r="E56">
        <v>2017</v>
      </c>
    </row>
    <row r="59" spans="1:5" x14ac:dyDescent="0.25">
      <c r="A59" s="156" t="s">
        <v>244</v>
      </c>
      <c r="B59" t="s">
        <v>224</v>
      </c>
      <c r="C59" t="s">
        <v>225</v>
      </c>
      <c r="D59" t="s">
        <v>203</v>
      </c>
      <c r="E59">
        <v>2017</v>
      </c>
    </row>
  </sheetData>
  <sheetProtection sheet="1" objects="1" scenarios="1"/>
  <mergeCells count="3">
    <mergeCell ref="A2:A12"/>
    <mergeCell ref="A16:A32"/>
    <mergeCell ref="A36:A5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E3D6-F7CA-491A-B33F-63DBB4AC681C}">
  <dimension ref="A1:E25"/>
  <sheetViews>
    <sheetView workbookViewId="0">
      <selection activeCell="A37" sqref="A44"/>
    </sheetView>
  </sheetViews>
  <sheetFormatPr defaultRowHeight="15" x14ac:dyDescent="0.25"/>
  <cols>
    <col min="1" max="1" width="14.42578125" style="156" customWidth="1"/>
    <col min="3" max="3" width="32" customWidth="1"/>
    <col min="4" max="4" width="17.42578125" customWidth="1"/>
  </cols>
  <sheetData>
    <row r="1" spans="1:5" s="157" customFormat="1" x14ac:dyDescent="0.25">
      <c r="A1" s="158"/>
      <c r="B1" s="155" t="s">
        <v>133</v>
      </c>
      <c r="C1" s="155" t="s">
        <v>134</v>
      </c>
      <c r="D1" s="155" t="s">
        <v>135</v>
      </c>
      <c r="E1" s="155" t="s">
        <v>136</v>
      </c>
    </row>
    <row r="3" spans="1:5" x14ac:dyDescent="0.25">
      <c r="A3" s="389" t="s">
        <v>44</v>
      </c>
      <c r="B3" t="s">
        <v>245</v>
      </c>
      <c r="C3" t="s">
        <v>246</v>
      </c>
      <c r="D3" t="s">
        <v>247</v>
      </c>
      <c r="E3">
        <v>2019</v>
      </c>
    </row>
    <row r="4" spans="1:5" x14ac:dyDescent="0.25">
      <c r="A4" s="388"/>
      <c r="B4" t="s">
        <v>248</v>
      </c>
      <c r="C4" t="s">
        <v>249</v>
      </c>
      <c r="D4" t="s">
        <v>236</v>
      </c>
      <c r="E4">
        <v>2018</v>
      </c>
    </row>
    <row r="5" spans="1:5" x14ac:dyDescent="0.25">
      <c r="A5" s="388"/>
      <c r="B5" t="s">
        <v>250</v>
      </c>
      <c r="C5" t="s">
        <v>251</v>
      </c>
      <c r="D5" t="s">
        <v>236</v>
      </c>
      <c r="E5">
        <v>2018</v>
      </c>
    </row>
    <row r="6" spans="1:5" x14ac:dyDescent="0.25">
      <c r="A6" s="388"/>
      <c r="B6" t="s">
        <v>252</v>
      </c>
      <c r="C6" t="s">
        <v>253</v>
      </c>
      <c r="D6" t="s">
        <v>236</v>
      </c>
    </row>
    <row r="7" spans="1:5" x14ac:dyDescent="0.25">
      <c r="A7" s="388"/>
      <c r="B7" t="s">
        <v>254</v>
      </c>
      <c r="C7" t="s">
        <v>255</v>
      </c>
      <c r="D7" t="s">
        <v>236</v>
      </c>
      <c r="E7">
        <v>2017</v>
      </c>
    </row>
    <row r="8" spans="1:5" x14ac:dyDescent="0.25">
      <c r="A8" s="388"/>
      <c r="B8" t="s">
        <v>256</v>
      </c>
      <c r="C8" t="s">
        <v>257</v>
      </c>
      <c r="D8" t="s">
        <v>236</v>
      </c>
      <c r="E8">
        <v>2017</v>
      </c>
    </row>
    <row r="9" spans="1:5" x14ac:dyDescent="0.25">
      <c r="A9" s="388"/>
      <c r="B9" t="s">
        <v>258</v>
      </c>
      <c r="C9" t="s">
        <v>259</v>
      </c>
      <c r="D9" t="s">
        <v>236</v>
      </c>
      <c r="E9">
        <v>2019</v>
      </c>
    </row>
    <row r="10" spans="1:5" x14ac:dyDescent="0.25">
      <c r="A10" s="388"/>
      <c r="B10" t="s">
        <v>260</v>
      </c>
      <c r="C10" t="s">
        <v>261</v>
      </c>
      <c r="D10" t="s">
        <v>236</v>
      </c>
      <c r="E10">
        <v>2019</v>
      </c>
    </row>
    <row r="11" spans="1:5" x14ac:dyDescent="0.25">
      <c r="A11" s="388"/>
      <c r="B11" t="s">
        <v>262</v>
      </c>
      <c r="C11" t="s">
        <v>263</v>
      </c>
      <c r="D11" t="s">
        <v>247</v>
      </c>
      <c r="E11">
        <v>2019</v>
      </c>
    </row>
    <row r="17" spans="1:5" x14ac:dyDescent="0.25">
      <c r="A17" s="389" t="s">
        <v>48</v>
      </c>
      <c r="B17" t="s">
        <v>264</v>
      </c>
      <c r="C17" t="s">
        <v>265</v>
      </c>
      <c r="D17" t="s">
        <v>161</v>
      </c>
      <c r="E17">
        <v>2021</v>
      </c>
    </row>
    <row r="18" spans="1:5" x14ac:dyDescent="0.25">
      <c r="A18" s="388"/>
      <c r="B18" t="s">
        <v>266</v>
      </c>
      <c r="C18" t="s">
        <v>267</v>
      </c>
      <c r="D18" t="s">
        <v>161</v>
      </c>
      <c r="E18">
        <v>2021</v>
      </c>
    </row>
    <row r="19" spans="1:5" x14ac:dyDescent="0.25">
      <c r="A19" s="388"/>
      <c r="B19" t="s">
        <v>268</v>
      </c>
      <c r="C19" t="s">
        <v>269</v>
      </c>
      <c r="D19" t="s">
        <v>247</v>
      </c>
      <c r="E19">
        <v>2019</v>
      </c>
    </row>
    <row r="20" spans="1:5" x14ac:dyDescent="0.25">
      <c r="A20" s="388"/>
      <c r="B20" t="s">
        <v>270</v>
      </c>
      <c r="C20" t="s">
        <v>271</v>
      </c>
      <c r="D20" t="s">
        <v>161</v>
      </c>
      <c r="E20">
        <v>2019</v>
      </c>
    </row>
    <row r="21" spans="1:5" x14ac:dyDescent="0.25">
      <c r="A21" s="388"/>
      <c r="B21" t="s">
        <v>272</v>
      </c>
      <c r="C21" t="s">
        <v>273</v>
      </c>
      <c r="D21" t="s">
        <v>247</v>
      </c>
      <c r="E21">
        <v>2018</v>
      </c>
    </row>
    <row r="22" spans="1:5" x14ac:dyDescent="0.25">
      <c r="A22" s="388"/>
      <c r="B22" t="s">
        <v>274</v>
      </c>
      <c r="C22" t="s">
        <v>275</v>
      </c>
      <c r="D22" t="s">
        <v>161</v>
      </c>
      <c r="E22">
        <v>2021</v>
      </c>
    </row>
    <row r="24" spans="1:5" x14ac:dyDescent="0.25">
      <c r="A24" s="389" t="s">
        <v>49</v>
      </c>
      <c r="B24" t="s">
        <v>276</v>
      </c>
      <c r="C24" t="s">
        <v>277</v>
      </c>
      <c r="D24" t="s">
        <v>236</v>
      </c>
      <c r="E24">
        <v>2019</v>
      </c>
    </row>
    <row r="25" spans="1:5" x14ac:dyDescent="0.25">
      <c r="A25" s="388"/>
      <c r="B25" t="s">
        <v>278</v>
      </c>
      <c r="C25" t="s">
        <v>279</v>
      </c>
      <c r="D25" t="s">
        <v>236</v>
      </c>
      <c r="E25">
        <v>2019</v>
      </c>
    </row>
  </sheetData>
  <sheetProtection sheet="1" objects="1" scenarios="1"/>
  <mergeCells count="3">
    <mergeCell ref="A3:A11"/>
    <mergeCell ref="A17:A22"/>
    <mergeCell ref="A24:A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2F05-209C-4B7A-BBA6-10DF97A78EBD}">
  <dimension ref="A1:E31"/>
  <sheetViews>
    <sheetView workbookViewId="0">
      <selection activeCell="A37" sqref="A44"/>
    </sheetView>
  </sheetViews>
  <sheetFormatPr defaultRowHeight="15" x14ac:dyDescent="0.25"/>
  <cols>
    <col min="1" max="1" width="11.42578125" style="156" customWidth="1"/>
    <col min="4" max="4" width="16.140625" customWidth="1"/>
  </cols>
  <sheetData>
    <row r="1" spans="1:5" ht="30" x14ac:dyDescent="0.25">
      <c r="B1" s="155" t="s">
        <v>133</v>
      </c>
      <c r="C1" s="155" t="s">
        <v>134</v>
      </c>
      <c r="D1" s="155" t="s">
        <v>135</v>
      </c>
      <c r="E1" s="155" t="s">
        <v>136</v>
      </c>
    </row>
    <row r="3" spans="1:5" x14ac:dyDescent="0.25">
      <c r="A3" s="388" t="s">
        <v>280</v>
      </c>
      <c r="B3" t="s">
        <v>245</v>
      </c>
      <c r="C3" t="s">
        <v>281</v>
      </c>
      <c r="D3" t="s">
        <v>247</v>
      </c>
      <c r="E3">
        <v>2019</v>
      </c>
    </row>
    <row r="4" spans="1:5" x14ac:dyDescent="0.25">
      <c r="A4" s="388"/>
      <c r="B4" t="s">
        <v>252</v>
      </c>
      <c r="C4" t="s">
        <v>282</v>
      </c>
      <c r="D4" t="s">
        <v>236</v>
      </c>
      <c r="E4">
        <v>2019</v>
      </c>
    </row>
    <row r="5" spans="1:5" x14ac:dyDescent="0.25">
      <c r="A5" s="388"/>
      <c r="B5" t="s">
        <v>254</v>
      </c>
      <c r="C5" t="s">
        <v>283</v>
      </c>
      <c r="D5" t="s">
        <v>236</v>
      </c>
      <c r="E5">
        <v>2017</v>
      </c>
    </row>
    <row r="6" spans="1:5" x14ac:dyDescent="0.25">
      <c r="A6" s="388"/>
      <c r="B6" t="s">
        <v>258</v>
      </c>
      <c r="C6" t="s">
        <v>284</v>
      </c>
      <c r="D6" t="s">
        <v>236</v>
      </c>
      <c r="E6">
        <v>2019</v>
      </c>
    </row>
    <row r="7" spans="1:5" x14ac:dyDescent="0.25">
      <c r="A7" s="388"/>
      <c r="B7" t="s">
        <v>262</v>
      </c>
      <c r="C7" t="s">
        <v>285</v>
      </c>
      <c r="D7" t="s">
        <v>247</v>
      </c>
      <c r="E7">
        <v>2019</v>
      </c>
    </row>
    <row r="8" spans="1:5" x14ac:dyDescent="0.25">
      <c r="A8" s="388"/>
      <c r="B8" t="s">
        <v>286</v>
      </c>
      <c r="C8" t="s">
        <v>287</v>
      </c>
      <c r="D8" t="s">
        <v>247</v>
      </c>
      <c r="E8">
        <v>2019</v>
      </c>
    </row>
    <row r="9" spans="1:5" x14ac:dyDescent="0.25">
      <c r="A9" s="388"/>
      <c r="B9" t="s">
        <v>288</v>
      </c>
      <c r="C9" t="s">
        <v>289</v>
      </c>
      <c r="D9" t="s">
        <v>161</v>
      </c>
      <c r="E9">
        <v>2021</v>
      </c>
    </row>
    <row r="10" spans="1:5" x14ac:dyDescent="0.25">
      <c r="A10" s="388"/>
      <c r="B10" t="s">
        <v>290</v>
      </c>
      <c r="C10" t="s">
        <v>291</v>
      </c>
      <c r="D10" t="s">
        <v>161</v>
      </c>
      <c r="E10">
        <v>2021</v>
      </c>
    </row>
    <row r="11" spans="1:5" x14ac:dyDescent="0.25">
      <c r="A11" s="388"/>
      <c r="B11" t="s">
        <v>268</v>
      </c>
      <c r="C11" t="s">
        <v>292</v>
      </c>
      <c r="D11" t="s">
        <v>247</v>
      </c>
      <c r="E11">
        <v>2019</v>
      </c>
    </row>
    <row r="12" spans="1:5" x14ac:dyDescent="0.25">
      <c r="A12" s="388"/>
      <c r="B12" t="s">
        <v>272</v>
      </c>
      <c r="C12" t="s">
        <v>293</v>
      </c>
      <c r="D12" t="s">
        <v>247</v>
      </c>
      <c r="E12">
        <v>2018</v>
      </c>
    </row>
    <row r="13" spans="1:5" x14ac:dyDescent="0.25">
      <c r="A13" s="388"/>
      <c r="B13" t="s">
        <v>270</v>
      </c>
      <c r="C13" t="s">
        <v>294</v>
      </c>
      <c r="D13" t="s">
        <v>161</v>
      </c>
      <c r="E13">
        <v>2019</v>
      </c>
    </row>
    <row r="17" spans="1:5" x14ac:dyDescent="0.25">
      <c r="A17" s="388" t="s">
        <v>309</v>
      </c>
      <c r="B17" t="s">
        <v>245</v>
      </c>
      <c r="C17" t="s">
        <v>281</v>
      </c>
      <c r="D17" t="s">
        <v>247</v>
      </c>
      <c r="E17">
        <v>2019</v>
      </c>
    </row>
    <row r="18" spans="1:5" x14ac:dyDescent="0.25">
      <c r="A18" s="388"/>
      <c r="B18" t="s">
        <v>252</v>
      </c>
      <c r="C18" t="s">
        <v>282</v>
      </c>
      <c r="D18" t="s">
        <v>236</v>
      </c>
      <c r="E18">
        <v>2019</v>
      </c>
    </row>
    <row r="19" spans="1:5" x14ac:dyDescent="0.25">
      <c r="A19" s="388"/>
      <c r="B19" t="s">
        <v>254</v>
      </c>
      <c r="C19" t="s">
        <v>283</v>
      </c>
      <c r="D19" t="s">
        <v>236</v>
      </c>
      <c r="E19">
        <v>2017</v>
      </c>
    </row>
    <row r="20" spans="1:5" x14ac:dyDescent="0.25">
      <c r="A20" s="388"/>
      <c r="B20" t="s">
        <v>258</v>
      </c>
      <c r="C20" t="s">
        <v>284</v>
      </c>
      <c r="D20" t="s">
        <v>236</v>
      </c>
      <c r="E20">
        <v>2019</v>
      </c>
    </row>
    <row r="21" spans="1:5" x14ac:dyDescent="0.25">
      <c r="A21" s="388"/>
      <c r="B21" t="s">
        <v>262</v>
      </c>
      <c r="C21" t="s">
        <v>285</v>
      </c>
      <c r="D21" t="s">
        <v>247</v>
      </c>
      <c r="E21">
        <v>2019</v>
      </c>
    </row>
    <row r="22" spans="1:5" x14ac:dyDescent="0.25">
      <c r="A22" s="388"/>
      <c r="B22" t="s">
        <v>286</v>
      </c>
      <c r="C22" t="s">
        <v>287</v>
      </c>
      <c r="D22" t="s">
        <v>247</v>
      </c>
      <c r="E22">
        <v>2019</v>
      </c>
    </row>
    <row r="23" spans="1:5" x14ac:dyDescent="0.25">
      <c r="A23" s="388"/>
      <c r="B23" t="s">
        <v>296</v>
      </c>
      <c r="C23" t="s">
        <v>297</v>
      </c>
      <c r="D23" t="s">
        <v>161</v>
      </c>
      <c r="E23">
        <v>2021</v>
      </c>
    </row>
    <row r="24" spans="1:5" x14ac:dyDescent="0.25">
      <c r="A24" s="388"/>
      <c r="B24" t="s">
        <v>298</v>
      </c>
      <c r="C24" t="s">
        <v>299</v>
      </c>
      <c r="D24" t="s">
        <v>161</v>
      </c>
      <c r="E24">
        <v>2021</v>
      </c>
    </row>
    <row r="25" spans="1:5" x14ac:dyDescent="0.25">
      <c r="A25" s="388"/>
      <c r="B25" t="s">
        <v>300</v>
      </c>
      <c r="C25" t="s">
        <v>301</v>
      </c>
      <c r="D25" t="s">
        <v>161</v>
      </c>
      <c r="E25">
        <v>2021</v>
      </c>
    </row>
    <row r="26" spans="1:5" x14ac:dyDescent="0.25">
      <c r="A26" s="388"/>
      <c r="B26" t="s">
        <v>302</v>
      </c>
      <c r="C26" t="s">
        <v>303</v>
      </c>
      <c r="D26" t="s">
        <v>161</v>
      </c>
      <c r="E26">
        <v>2021</v>
      </c>
    </row>
    <row r="27" spans="1:5" x14ac:dyDescent="0.25">
      <c r="A27" s="388"/>
      <c r="B27" t="s">
        <v>304</v>
      </c>
      <c r="C27" t="s">
        <v>305</v>
      </c>
      <c r="D27" t="s">
        <v>306</v>
      </c>
      <c r="E27">
        <v>2021</v>
      </c>
    </row>
    <row r="28" spans="1:5" x14ac:dyDescent="0.25">
      <c r="A28" s="388"/>
      <c r="B28" t="s">
        <v>268</v>
      </c>
      <c r="C28" t="s">
        <v>292</v>
      </c>
      <c r="D28" t="s">
        <v>247</v>
      </c>
      <c r="E28">
        <v>2019</v>
      </c>
    </row>
    <row r="29" spans="1:5" x14ac:dyDescent="0.25">
      <c r="A29" s="388"/>
      <c r="B29" t="s">
        <v>272</v>
      </c>
      <c r="C29" t="s">
        <v>293</v>
      </c>
      <c r="D29" t="s">
        <v>247</v>
      </c>
      <c r="E29">
        <v>2018</v>
      </c>
    </row>
    <row r="30" spans="1:5" x14ac:dyDescent="0.25">
      <c r="A30" s="388"/>
      <c r="B30" t="s">
        <v>307</v>
      </c>
      <c r="C30" t="s">
        <v>308</v>
      </c>
      <c r="D30" t="s">
        <v>161</v>
      </c>
      <c r="E30">
        <v>2021</v>
      </c>
    </row>
    <row r="31" spans="1:5" x14ac:dyDescent="0.25">
      <c r="A31" s="388"/>
      <c r="B31" t="s">
        <v>270</v>
      </c>
      <c r="C31" t="s">
        <v>294</v>
      </c>
      <c r="D31" t="s">
        <v>161</v>
      </c>
      <c r="E31">
        <v>2019</v>
      </c>
    </row>
  </sheetData>
  <sheetProtection sheet="1" objects="1" scenarios="1"/>
  <mergeCells count="2">
    <mergeCell ref="A3:A13"/>
    <mergeCell ref="A17:A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7589-7E1F-4FCB-8B5B-90DE542A363F}">
  <dimension ref="A1:J35"/>
  <sheetViews>
    <sheetView workbookViewId="0">
      <selection activeCell="A37" sqref="A44"/>
    </sheetView>
  </sheetViews>
  <sheetFormatPr defaultRowHeight="15" x14ac:dyDescent="0.25"/>
  <cols>
    <col min="1" max="1" width="16" style="156" customWidth="1"/>
    <col min="3" max="3" width="48.85546875" customWidth="1"/>
    <col min="4" max="4" width="29" customWidth="1"/>
  </cols>
  <sheetData>
    <row r="1" spans="1:5" x14ac:dyDescent="0.25">
      <c r="B1" s="155" t="s">
        <v>133</v>
      </c>
      <c r="C1" s="155" t="s">
        <v>134</v>
      </c>
      <c r="D1" s="155" t="s">
        <v>135</v>
      </c>
      <c r="E1" s="155" t="s">
        <v>136</v>
      </c>
    </row>
    <row r="3" spans="1:5" x14ac:dyDescent="0.25">
      <c r="A3" s="389" t="s">
        <v>333</v>
      </c>
      <c r="B3" t="s">
        <v>310</v>
      </c>
      <c r="C3" t="s">
        <v>311</v>
      </c>
      <c r="D3" t="s">
        <v>312</v>
      </c>
      <c r="E3">
        <v>2021</v>
      </c>
    </row>
    <row r="4" spans="1:5" x14ac:dyDescent="0.25">
      <c r="A4" s="389"/>
      <c r="B4" t="s">
        <v>313</v>
      </c>
      <c r="C4" t="s">
        <v>314</v>
      </c>
      <c r="D4" t="s">
        <v>315</v>
      </c>
      <c r="E4">
        <v>2021</v>
      </c>
    </row>
    <row r="5" spans="1:5" x14ac:dyDescent="0.25">
      <c r="A5" s="389"/>
      <c r="B5" t="s">
        <v>316</v>
      </c>
      <c r="C5" t="s">
        <v>317</v>
      </c>
      <c r="D5" t="s">
        <v>315</v>
      </c>
      <c r="E5">
        <v>2018</v>
      </c>
    </row>
    <row r="6" spans="1:5" x14ac:dyDescent="0.25">
      <c r="A6" s="389"/>
      <c r="B6" t="s">
        <v>318</v>
      </c>
      <c r="C6" t="s">
        <v>319</v>
      </c>
      <c r="D6" t="s">
        <v>239</v>
      </c>
      <c r="E6">
        <v>2017</v>
      </c>
    </row>
    <row r="7" spans="1:5" x14ac:dyDescent="0.25">
      <c r="A7" s="389"/>
      <c r="B7" t="s">
        <v>320</v>
      </c>
      <c r="C7" t="s">
        <v>321</v>
      </c>
      <c r="D7" t="s">
        <v>315</v>
      </c>
      <c r="E7">
        <v>2021</v>
      </c>
    </row>
    <row r="8" spans="1:5" x14ac:dyDescent="0.25">
      <c r="A8" s="389"/>
      <c r="B8" t="s">
        <v>322</v>
      </c>
      <c r="C8" t="s">
        <v>323</v>
      </c>
      <c r="D8" t="s">
        <v>324</v>
      </c>
      <c r="E8">
        <v>2018</v>
      </c>
    </row>
    <row r="9" spans="1:5" x14ac:dyDescent="0.25">
      <c r="A9" s="389"/>
      <c r="B9" t="s">
        <v>325</v>
      </c>
      <c r="C9" t="s">
        <v>326</v>
      </c>
      <c r="D9" t="s">
        <v>161</v>
      </c>
      <c r="E9">
        <v>2017</v>
      </c>
    </row>
    <row r="10" spans="1:5" x14ac:dyDescent="0.25">
      <c r="A10" s="389"/>
      <c r="B10" t="s">
        <v>327</v>
      </c>
      <c r="C10" t="s">
        <v>328</v>
      </c>
      <c r="D10" t="s">
        <v>161</v>
      </c>
    </row>
    <row r="11" spans="1:5" x14ac:dyDescent="0.25">
      <c r="A11" s="389"/>
      <c r="B11" t="s">
        <v>329</v>
      </c>
      <c r="C11" t="s">
        <v>330</v>
      </c>
      <c r="D11" t="s">
        <v>161</v>
      </c>
      <c r="E11">
        <v>2017</v>
      </c>
    </row>
    <row r="12" spans="1:5" x14ac:dyDescent="0.25">
      <c r="A12" s="389"/>
      <c r="B12" t="s">
        <v>331</v>
      </c>
      <c r="C12" t="s">
        <v>332</v>
      </c>
      <c r="D12" t="s">
        <v>161</v>
      </c>
      <c r="E12">
        <v>2017</v>
      </c>
    </row>
    <row r="15" spans="1:5" x14ac:dyDescent="0.25">
      <c r="A15" s="389" t="s">
        <v>367</v>
      </c>
      <c r="B15" t="s">
        <v>334</v>
      </c>
      <c r="C15" t="s">
        <v>335</v>
      </c>
      <c r="D15" t="s">
        <v>315</v>
      </c>
      <c r="E15">
        <v>2021</v>
      </c>
    </row>
    <row r="16" spans="1:5" x14ac:dyDescent="0.25">
      <c r="A16" s="389"/>
      <c r="B16" t="s">
        <v>336</v>
      </c>
      <c r="C16" t="s">
        <v>337</v>
      </c>
      <c r="D16" t="s">
        <v>315</v>
      </c>
      <c r="E16">
        <v>2021</v>
      </c>
    </row>
    <row r="17" spans="1:10" x14ac:dyDescent="0.25">
      <c r="A17" s="389"/>
      <c r="B17" t="s">
        <v>338</v>
      </c>
      <c r="C17" t="s">
        <v>339</v>
      </c>
      <c r="D17" t="s">
        <v>315</v>
      </c>
      <c r="E17">
        <v>2021</v>
      </c>
    </row>
    <row r="18" spans="1:10" x14ac:dyDescent="0.25">
      <c r="A18" s="389"/>
      <c r="B18" t="s">
        <v>340</v>
      </c>
      <c r="C18" t="s">
        <v>341</v>
      </c>
      <c r="D18" t="s">
        <v>315</v>
      </c>
      <c r="E18">
        <v>2021</v>
      </c>
    </row>
    <row r="19" spans="1:10" x14ac:dyDescent="0.25">
      <c r="A19" s="389"/>
      <c r="B19" t="s">
        <v>342</v>
      </c>
      <c r="C19" t="s">
        <v>343</v>
      </c>
      <c r="D19" t="s">
        <v>315</v>
      </c>
      <c r="E19">
        <v>2021</v>
      </c>
    </row>
    <row r="20" spans="1:10" x14ac:dyDescent="0.25">
      <c r="A20" s="389"/>
      <c r="B20" t="s">
        <v>344</v>
      </c>
      <c r="C20" t="s">
        <v>345</v>
      </c>
      <c r="D20" t="s">
        <v>161</v>
      </c>
      <c r="E20">
        <v>2017</v>
      </c>
    </row>
    <row r="24" spans="1:10" x14ac:dyDescent="0.25">
      <c r="A24" s="389" t="s">
        <v>366</v>
      </c>
      <c r="B24" t="s">
        <v>359</v>
      </c>
      <c r="C24" t="s">
        <v>360</v>
      </c>
      <c r="D24" t="s">
        <v>361</v>
      </c>
      <c r="E24">
        <v>2016</v>
      </c>
      <c r="J24" s="157"/>
    </row>
    <row r="25" spans="1:10" x14ac:dyDescent="0.25">
      <c r="A25" s="389"/>
      <c r="B25" t="s">
        <v>362</v>
      </c>
      <c r="C25" t="s">
        <v>363</v>
      </c>
      <c r="D25" t="s">
        <v>361</v>
      </c>
      <c r="E25">
        <v>2016</v>
      </c>
    </row>
    <row r="26" spans="1:10" x14ac:dyDescent="0.25">
      <c r="A26" s="389"/>
      <c r="B26" t="s">
        <v>364</v>
      </c>
      <c r="C26" t="s">
        <v>365</v>
      </c>
      <c r="D26" t="s">
        <v>361</v>
      </c>
      <c r="E26">
        <v>2016</v>
      </c>
    </row>
    <row r="30" spans="1:10" ht="15.6" customHeight="1" x14ac:dyDescent="0.25">
      <c r="A30" s="389" t="s">
        <v>78</v>
      </c>
      <c r="B30" t="s">
        <v>346</v>
      </c>
      <c r="C30" t="s">
        <v>347</v>
      </c>
      <c r="D30" t="s">
        <v>324</v>
      </c>
      <c r="E30">
        <v>2018</v>
      </c>
    </row>
    <row r="31" spans="1:10" x14ac:dyDescent="0.25">
      <c r="A31" s="389"/>
      <c r="B31" t="s">
        <v>348</v>
      </c>
      <c r="C31" t="s">
        <v>349</v>
      </c>
      <c r="D31" t="s">
        <v>324</v>
      </c>
      <c r="E31">
        <v>2021</v>
      </c>
    </row>
    <row r="32" spans="1:10" x14ac:dyDescent="0.25">
      <c r="A32" s="389"/>
      <c r="B32" t="s">
        <v>350</v>
      </c>
      <c r="C32" t="s">
        <v>351</v>
      </c>
      <c r="D32" t="s">
        <v>312</v>
      </c>
      <c r="E32">
        <v>2021</v>
      </c>
    </row>
    <row r="33" spans="1:5" x14ac:dyDescent="0.25">
      <c r="A33" s="389"/>
      <c r="B33" t="s">
        <v>352</v>
      </c>
      <c r="C33" t="s">
        <v>353</v>
      </c>
      <c r="D33" t="s">
        <v>354</v>
      </c>
      <c r="E33">
        <v>2019</v>
      </c>
    </row>
    <row r="34" spans="1:5" x14ac:dyDescent="0.25">
      <c r="A34" s="389"/>
      <c r="B34" t="s">
        <v>355</v>
      </c>
      <c r="C34" t="s">
        <v>356</v>
      </c>
      <c r="D34" t="s">
        <v>161</v>
      </c>
      <c r="E34">
        <v>2017</v>
      </c>
    </row>
    <row r="35" spans="1:5" x14ac:dyDescent="0.25">
      <c r="A35" s="389"/>
      <c r="B35" t="s">
        <v>357</v>
      </c>
      <c r="C35" t="s">
        <v>358</v>
      </c>
      <c r="D35" t="s">
        <v>161</v>
      </c>
      <c r="E35">
        <v>2018</v>
      </c>
    </row>
  </sheetData>
  <sheetProtection sheet="1" objects="1" scenarios="1"/>
  <mergeCells count="4">
    <mergeCell ref="A3:A12"/>
    <mergeCell ref="A15:A20"/>
    <mergeCell ref="A24:A26"/>
    <mergeCell ref="A30:A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Översikt</vt:lpstr>
      <vt:lpstr>Klimatdatabas för möbler</vt:lpstr>
      <vt:lpstr>Metod</vt:lpstr>
      <vt:lpstr>Instruktioner</vt:lpstr>
      <vt:lpstr>Analys</vt:lpstr>
      <vt:lpstr>EPDer stol</vt:lpstr>
      <vt:lpstr>EPDer fåtölj</vt:lpstr>
      <vt:lpstr>EPDer soffa</vt:lpstr>
      <vt:lpstr>EPDer bord</vt:lpstr>
      <vt:lpstr>EPDer utemöbler</vt:lpstr>
      <vt:lpstr>EPDer förvaring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Wickman</dc:creator>
  <cp:lastModifiedBy>Susanne Zimmergren</cp:lastModifiedBy>
  <dcterms:created xsi:type="dcterms:W3CDTF">2021-12-06T13:31:54Z</dcterms:created>
  <dcterms:modified xsi:type="dcterms:W3CDTF">2022-01-31T13:10:17Z</dcterms:modified>
</cp:coreProperties>
</file>